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1eersel-my.sharepoint.com/personal/mario_st1_nl/Documents/TWEHA/PRODUCTINFO TWEHA INTERN/"/>
    </mc:Choice>
  </mc:AlternateContent>
  <xr:revisionPtr revIDLastSave="3" documentId="13_ncr:1_{D64C8CDF-2E1E-445D-ABEB-035274345761}" xr6:coauthVersionLast="46" xr6:coauthVersionMax="46" xr10:uidLastSave="{91007A3D-C6B1-4FE1-BA8B-CE39563C4C24}"/>
  <workbookProtection workbookAlgorithmName="SHA-512" workbookHashValue="Ih1BmBPihr1/Dn9VeVqzbvzAq/MP6g69ISK1lfTjYUkGCWb/PoVEO3BI3n5VHo0/oqfYIliLJm54nqbFJQyEeg==" workbookSaltValue="lh1+gqVTibAB/Q71eDvdhg==" workbookSpinCount="100000" lockStructure="1"/>
  <bookViews>
    <workbookView xWindow="-108" yWindow="-108" windowWidth="41496" windowHeight="16896" xr2:uid="{00000000-000D-0000-FFFF-FFFF00000000}"/>
  </bookViews>
  <sheets>
    <sheet name="Blad1" sheetId="1" r:id="rId1"/>
  </sheets>
  <definedNames>
    <definedName name="_xlnm.Print_Area" localSheetId="0">Blad1!$A$1:$X$54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8" i="1" l="1"/>
  <c r="U28" i="1" l="1"/>
  <c r="U51" i="1"/>
  <c r="W51" i="1" s="1"/>
  <c r="U50" i="1"/>
  <c r="U49" i="1"/>
  <c r="U48" i="1"/>
  <c r="W48" i="1" s="1"/>
  <c r="U47" i="1"/>
  <c r="W47" i="1" s="1"/>
  <c r="U46" i="1"/>
  <c r="V46" i="1" s="1"/>
  <c r="U45" i="1"/>
  <c r="W45" i="1" s="1"/>
  <c r="U44" i="1"/>
  <c r="W44" i="1" s="1"/>
  <c r="U43" i="1"/>
  <c r="V43" i="1" s="1"/>
  <c r="U42" i="1"/>
  <c r="U41" i="1"/>
  <c r="U39" i="1"/>
  <c r="U38" i="1"/>
  <c r="U37" i="1"/>
  <c r="U34" i="1"/>
  <c r="U33" i="1"/>
  <c r="U32" i="1"/>
  <c r="U31" i="1"/>
  <c r="U30" i="1"/>
  <c r="U29" i="1"/>
  <c r="U27" i="1"/>
  <c r="U26" i="1"/>
  <c r="U25" i="1"/>
  <c r="U24" i="1"/>
  <c r="U23" i="1"/>
  <c r="U22" i="1"/>
  <c r="U21" i="1"/>
  <c r="U20" i="1"/>
  <c r="U19" i="1"/>
  <c r="U18" i="1"/>
  <c r="U17" i="1"/>
  <c r="U16" i="1"/>
  <c r="W42" i="1" l="1"/>
  <c r="V48" i="1"/>
  <c r="V45" i="1"/>
  <c r="V49" i="1"/>
  <c r="U53" i="1"/>
  <c r="W46" i="1"/>
  <c r="V47" i="1"/>
  <c r="V50" i="1"/>
  <c r="V51" i="1"/>
  <c r="W43" i="1"/>
  <c r="V28" i="1"/>
  <c r="V44" i="1"/>
  <c r="W50" i="1" l="1"/>
  <c r="T27" i="1" l="1"/>
  <c r="W27" i="1" s="1"/>
  <c r="P27" i="1"/>
  <c r="V27" i="1" s="1"/>
  <c r="W41" i="1" l="1"/>
  <c r="T38" i="1"/>
  <c r="W38" i="1" s="1"/>
  <c r="T37" i="1"/>
  <c r="W37" i="1" s="1"/>
  <c r="T34" i="1"/>
  <c r="W34" i="1" s="1"/>
  <c r="T33" i="1"/>
  <c r="W33" i="1" s="1"/>
  <c r="T32" i="1"/>
  <c r="W32" i="1" s="1"/>
  <c r="T31" i="1"/>
  <c r="W31" i="1" s="1"/>
  <c r="T30" i="1"/>
  <c r="W30" i="1" s="1"/>
  <c r="T29" i="1"/>
  <c r="W29" i="1" s="1"/>
  <c r="T26" i="1"/>
  <c r="W26" i="1" s="1"/>
  <c r="T25" i="1"/>
  <c r="W25" i="1" s="1"/>
  <c r="T24" i="1"/>
  <c r="W24" i="1" s="1"/>
  <c r="T23" i="1"/>
  <c r="W23" i="1" s="1"/>
  <c r="T22" i="1"/>
  <c r="W22" i="1" s="1"/>
  <c r="T21" i="1"/>
  <c r="W21" i="1" s="1"/>
  <c r="T20" i="1"/>
  <c r="W20" i="1" s="1"/>
  <c r="T19" i="1"/>
  <c r="W19" i="1" s="1"/>
  <c r="T18" i="1"/>
  <c r="W18" i="1" s="1"/>
  <c r="T17" i="1"/>
  <c r="W17" i="1" s="1"/>
  <c r="T16" i="1"/>
  <c r="W16" i="1" s="1"/>
  <c r="T15" i="1"/>
  <c r="W15" i="1" s="1"/>
  <c r="V42" i="1"/>
  <c r="V41" i="1"/>
  <c r="P39" i="1"/>
  <c r="V39" i="1" s="1"/>
  <c r="P38" i="1"/>
  <c r="V38" i="1" s="1"/>
  <c r="P37" i="1"/>
  <c r="V37" i="1" s="1"/>
  <c r="P34" i="1"/>
  <c r="V34" i="1" s="1"/>
  <c r="P33" i="1"/>
  <c r="V33" i="1" s="1"/>
  <c r="P32" i="1"/>
  <c r="V32" i="1" s="1"/>
  <c r="P31" i="1"/>
  <c r="V31" i="1" s="1"/>
  <c r="P30" i="1"/>
  <c r="V30" i="1" s="1"/>
  <c r="P29" i="1"/>
  <c r="V29" i="1" s="1"/>
  <c r="P26" i="1"/>
  <c r="V26" i="1" s="1"/>
  <c r="P25" i="1"/>
  <c r="V25" i="1" s="1"/>
  <c r="P24" i="1"/>
  <c r="V24" i="1" s="1"/>
  <c r="P23" i="1"/>
  <c r="V23" i="1" s="1"/>
  <c r="P22" i="1"/>
  <c r="V22" i="1" s="1"/>
  <c r="P21" i="1"/>
  <c r="V21" i="1" s="1"/>
  <c r="P20" i="1"/>
  <c r="V20" i="1" s="1"/>
  <c r="P19" i="1"/>
  <c r="V19" i="1" s="1"/>
  <c r="P18" i="1"/>
  <c r="V18" i="1" s="1"/>
  <c r="P17" i="1"/>
  <c r="V17" i="1" s="1"/>
  <c r="P16" i="1"/>
  <c r="V16" i="1" s="1"/>
  <c r="P15" i="1"/>
  <c r="V15" i="1" s="1"/>
  <c r="V53" i="1" l="1"/>
  <c r="W53" i="1"/>
</calcChain>
</file>

<file path=xl/sharedStrings.xml><?xml version="1.0" encoding="utf-8"?>
<sst xmlns="http://schemas.openxmlformats.org/spreadsheetml/2006/main" count="436" uniqueCount="165">
  <si>
    <t>TWEHA PanelMate</t>
  </si>
  <si>
    <t>TWEHA StoneMate</t>
  </si>
  <si>
    <t>TWEHA GlassMate</t>
  </si>
  <si>
    <t>TWEHA MetalMate</t>
  </si>
  <si>
    <t>TWEHA SolarMate</t>
  </si>
  <si>
    <t>TWEHA Tape</t>
  </si>
  <si>
    <t>TWEHA Cleaner</t>
  </si>
  <si>
    <t>aerosol 1 ltr</t>
  </si>
  <si>
    <t>can 5 ltr</t>
  </si>
  <si>
    <t>can 1 ltr</t>
  </si>
  <si>
    <t>TWEHA WoodProtect</t>
  </si>
  <si>
    <t>TWEHA iTEC</t>
  </si>
  <si>
    <t>TWEHA KR8</t>
  </si>
  <si>
    <t>TWEHA SyntheticPrimer</t>
  </si>
  <si>
    <t>TWEHA CuttingWire</t>
  </si>
  <si>
    <t>1 set</t>
  </si>
  <si>
    <t>290 ml cartridge</t>
  </si>
  <si>
    <t>300 ml foilpack</t>
  </si>
  <si>
    <t>600 ml foilpack</t>
  </si>
  <si>
    <t>color</t>
  </si>
  <si>
    <t>unit</t>
  </si>
  <si>
    <t xml:space="preserve">12 x 3 mm </t>
  </si>
  <si>
    <t>black</t>
  </si>
  <si>
    <t>grey</t>
  </si>
  <si>
    <t>white</t>
  </si>
  <si>
    <t>set 1 ltr</t>
  </si>
  <si>
    <t>TWEHA SuperFoam</t>
  </si>
  <si>
    <t>quantity/box</t>
  </si>
  <si>
    <t>TWEHA FloorMate</t>
  </si>
  <si>
    <t>15 kg box</t>
  </si>
  <si>
    <t>brown</t>
  </si>
  <si>
    <t>01.01.01.15</t>
  </si>
  <si>
    <t>01.01.03.01</t>
  </si>
  <si>
    <t>01.01.02.01</t>
  </si>
  <si>
    <t>01.01.01.02</t>
  </si>
  <si>
    <t>01.01.03.02</t>
  </si>
  <si>
    <t>01.02.01.02</t>
  </si>
  <si>
    <t>01.39.01.02</t>
  </si>
  <si>
    <t>01.39.03.02</t>
  </si>
  <si>
    <t>01.27.02.01</t>
  </si>
  <si>
    <t>01.27.01.02</t>
  </si>
  <si>
    <t>01.27.03.01</t>
  </si>
  <si>
    <t>01.75.02.02</t>
  </si>
  <si>
    <t>01.82.01.15</t>
  </si>
  <si>
    <t>01.82.03.15</t>
  </si>
  <si>
    <t>01.82.02.15</t>
  </si>
  <si>
    <t>04.04.01.05</t>
  </si>
  <si>
    <t>02.03.00.07</t>
  </si>
  <si>
    <t>02.03.00.04</t>
  </si>
  <si>
    <t>04.52.03.18</t>
  </si>
  <si>
    <t>04.05.01.07</t>
  </si>
  <si>
    <t>04.08.00.09</t>
  </si>
  <si>
    <t>04.32.00.09</t>
  </si>
  <si>
    <t>01.75.01.01</t>
  </si>
  <si>
    <t>04.05.01.04</t>
  </si>
  <si>
    <t>04.08.00.10</t>
  </si>
  <si>
    <t>04.08.00.11</t>
  </si>
  <si>
    <t>04.32.00.10</t>
  </si>
  <si>
    <t>25 m1</t>
  </si>
  <si>
    <t>02.09.00.07</t>
  </si>
  <si>
    <t>10.00.00.02</t>
  </si>
  <si>
    <t>NEMO Grabber</t>
  </si>
  <si>
    <t>product</t>
  </si>
  <si>
    <t>x</t>
  </si>
  <si>
    <t>catalognumber</t>
  </si>
  <si>
    <t>customcode</t>
  </si>
  <si>
    <t>barcode on product</t>
  </si>
  <si>
    <t>barcode on box</t>
  </si>
  <si>
    <t>weight/unit kg</t>
  </si>
  <si>
    <t>weight/box kg</t>
  </si>
  <si>
    <t>dim/box length m1</t>
  </si>
  <si>
    <t>n.a.</t>
  </si>
  <si>
    <t>n.a</t>
  </si>
  <si>
    <t>dark grey</t>
  </si>
  <si>
    <t>transparant</t>
  </si>
  <si>
    <t>foam</t>
  </si>
  <si>
    <t>01.28.02.02</t>
  </si>
  <si>
    <t>01.29.02.05</t>
  </si>
  <si>
    <t>01.29.02.02</t>
  </si>
  <si>
    <t>UN code</t>
  </si>
  <si>
    <t>TWEHA Prefix X-tra comp A</t>
  </si>
  <si>
    <t>TWEHA Prefix X-tra comp B</t>
  </si>
  <si>
    <t>UN 3082</t>
  </si>
  <si>
    <t>UN 2735</t>
  </si>
  <si>
    <t>UN 1950</t>
  </si>
  <si>
    <t>Safety Class</t>
  </si>
  <si>
    <t>UN 1268</t>
  </si>
  <si>
    <t>III</t>
  </si>
  <si>
    <t>Package Group</t>
  </si>
  <si>
    <t>EAN number</t>
  </si>
  <si>
    <t>UN 1263</t>
  </si>
  <si>
    <t>I</t>
  </si>
  <si>
    <t>-</t>
  </si>
  <si>
    <t>8784251928352</t>
  </si>
  <si>
    <t>8784251928369</t>
  </si>
  <si>
    <t>8784251928376</t>
  </si>
  <si>
    <t>8784251928383</t>
  </si>
  <si>
    <t>8784251928390</t>
  </si>
  <si>
    <t>8784251928406</t>
  </si>
  <si>
    <t>8784251928413</t>
  </si>
  <si>
    <t>8784251928420</t>
  </si>
  <si>
    <t>8784251928437</t>
  </si>
  <si>
    <t>8784251928444</t>
  </si>
  <si>
    <t>8784251928451</t>
  </si>
  <si>
    <t>8784251928468</t>
  </si>
  <si>
    <t>8784251928475</t>
  </si>
  <si>
    <t>8784251928482</t>
  </si>
  <si>
    <t>8784251928499</t>
  </si>
  <si>
    <t>8784251928505</t>
  </si>
  <si>
    <t>8784251928512</t>
  </si>
  <si>
    <t>8784251928529</t>
  </si>
  <si>
    <t>8784251928536</t>
  </si>
  <si>
    <t>8784251928543</t>
  </si>
  <si>
    <t>8784251928550</t>
  </si>
  <si>
    <t>8784251928567</t>
  </si>
  <si>
    <t>8784251928574</t>
  </si>
  <si>
    <t>8784251928581</t>
  </si>
  <si>
    <t>8784251928598</t>
  </si>
  <si>
    <t>8784251928604</t>
  </si>
  <si>
    <t>8784251928611</t>
  </si>
  <si>
    <t>8784251928628</t>
  </si>
  <si>
    <t>8784251928635</t>
  </si>
  <si>
    <t>8784251928642</t>
  </si>
  <si>
    <t>8784251928659</t>
  </si>
  <si>
    <t>8784251928666</t>
  </si>
  <si>
    <t>8784251928673</t>
  </si>
  <si>
    <t>volume box m3</t>
  </si>
  <si>
    <t>04.05.01.08</t>
  </si>
  <si>
    <t>8784251928697</t>
  </si>
  <si>
    <t>10.00.00.03</t>
  </si>
  <si>
    <t>NEMO Grabber sealing ring</t>
  </si>
  <si>
    <t>1 set 2 pcs</t>
  </si>
  <si>
    <t>order quantity</t>
  </si>
  <si>
    <t>nr boxes</t>
  </si>
  <si>
    <t>kg</t>
  </si>
  <si>
    <t>m3</t>
  </si>
  <si>
    <t>TOTAL</t>
  </si>
  <si>
    <t xml:space="preserve">TWEHA Caulking Tool </t>
  </si>
  <si>
    <t>Company Name</t>
  </si>
  <si>
    <t>Address</t>
  </si>
  <si>
    <t>Postal Code</t>
  </si>
  <si>
    <t>Town</t>
  </si>
  <si>
    <t>Country</t>
  </si>
  <si>
    <t>Tax Code</t>
  </si>
  <si>
    <t>Phone</t>
  </si>
  <si>
    <t>Email</t>
  </si>
  <si>
    <t>Project</t>
  </si>
  <si>
    <t>Delivery Address</t>
  </si>
  <si>
    <t>Postcal Code</t>
  </si>
  <si>
    <t>Representative</t>
  </si>
  <si>
    <t>Remarks</t>
  </si>
  <si>
    <t>04.04.01.01</t>
  </si>
  <si>
    <t>04.04.02.05</t>
  </si>
  <si>
    <t>12 x 1 mm 30m ¹</t>
  </si>
  <si>
    <t>12 x 5 mm 20 m¹</t>
  </si>
  <si>
    <t>TWEHA Blacken set 10 pcs</t>
  </si>
  <si>
    <t>10.00.00.20</t>
  </si>
  <si>
    <t>TWEHA Humidity Meter</t>
  </si>
  <si>
    <t>set</t>
  </si>
  <si>
    <t>8784251928727</t>
  </si>
  <si>
    <t>8784251928734</t>
  </si>
  <si>
    <t>dim/box width m1</t>
  </si>
  <si>
    <t>dim/box  hight m1</t>
  </si>
  <si>
    <t>tube 15 ml</t>
  </si>
  <si>
    <t>aerosol 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</si>
</sst>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971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 applyProtection="1">
      <protection locked="0"/>
    </xf>
    <xf numFmtId="0" fontId="0" fillId="0" borderId="0" xfId="0" applyBorder="1" applyProtection="1"/>
    <xf numFmtId="0" fontId="0" fillId="0" borderId="0" xfId="0" applyBorder="1" applyAlignment="1" applyProtection="1">
      <alignment horizontal="left" indent="1"/>
    </xf>
    <xf numFmtId="0" fontId="0" fillId="0" borderId="0" xfId="0" applyProtection="1"/>
    <xf numFmtId="0" fontId="2" fillId="0" borderId="3" xfId="0" applyFont="1" applyBorder="1" applyAlignment="1" applyProtection="1">
      <alignment horizontal="center" vertical="center"/>
    </xf>
    <xf numFmtId="0" fontId="0" fillId="0" borderId="3" xfId="0" applyBorder="1" applyProtection="1"/>
    <xf numFmtId="0" fontId="0" fillId="0" borderId="2" xfId="0" applyBorder="1" applyAlignment="1" applyProtection="1">
      <alignment textRotation="90"/>
    </xf>
    <xf numFmtId="0" fontId="0" fillId="0" borderId="1" xfId="0" applyBorder="1" applyAlignment="1" applyProtection="1">
      <alignment textRotation="90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1" fontId="0" fillId="0" borderId="1" xfId="0" applyNumberFormat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0" fontId="0" fillId="0" borderId="1" xfId="0" quotePrefix="1" applyBorder="1" applyAlignment="1" applyProtection="1">
      <alignment horizontal="center"/>
    </xf>
    <xf numFmtId="0" fontId="2" fillId="0" borderId="1" xfId="0" applyFont="1" applyBorder="1" applyProtection="1"/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left"/>
    </xf>
    <xf numFmtId="1" fontId="0" fillId="0" borderId="0" xfId="0" applyNumberForma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center"/>
    </xf>
    <xf numFmtId="0" fontId="0" fillId="0" borderId="3" xfId="0" applyNumberFormat="1" applyBorder="1" applyAlignment="1" applyProtection="1">
      <alignment horizontal="left"/>
    </xf>
    <xf numFmtId="1" fontId="0" fillId="0" borderId="3" xfId="0" applyNumberFormat="1" applyBorder="1" applyAlignment="1" applyProtection="1">
      <alignment horizontal="left"/>
    </xf>
    <xf numFmtId="0" fontId="0" fillId="0" borderId="3" xfId="0" applyNumberFormat="1" applyBorder="1" applyAlignment="1" applyProtection="1">
      <alignment horizontal="center"/>
    </xf>
    <xf numFmtId="0" fontId="0" fillId="0" borderId="2" xfId="0" applyNumberFormat="1" applyBorder="1" applyAlignment="1" applyProtection="1">
      <alignment horizontal="right" textRotation="90"/>
    </xf>
    <xf numFmtId="1" fontId="0" fillId="0" borderId="2" xfId="0" applyNumberFormat="1" applyBorder="1" applyAlignment="1" applyProtection="1">
      <alignment horizontal="right" textRotation="90"/>
    </xf>
    <xf numFmtId="0" fontId="0" fillId="0" borderId="1" xfId="0" applyNumberFormat="1" applyBorder="1" applyAlignment="1" applyProtection="1">
      <alignment horizontal="left"/>
    </xf>
    <xf numFmtId="1" fontId="0" fillId="0" borderId="1" xfId="0" applyNumberFormat="1" applyBorder="1" applyAlignment="1" applyProtection="1">
      <alignment horizontal="left"/>
    </xf>
    <xf numFmtId="0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/>
    </xf>
    <xf numFmtId="43" fontId="0" fillId="0" borderId="1" xfId="1" applyFont="1" applyBorder="1" applyAlignment="1" applyProtection="1">
      <alignment horizontal="center" vertical="center"/>
    </xf>
    <xf numFmtId="0" fontId="0" fillId="0" borderId="1" xfId="0" quotePrefix="1" applyBorder="1" applyProtection="1"/>
    <xf numFmtId="0" fontId="0" fillId="0" borderId="1" xfId="1" applyNumberFormat="1" applyFont="1" applyBorder="1" applyAlignment="1" applyProtection="1">
      <alignment horizontal="left"/>
    </xf>
    <xf numFmtId="0" fontId="2" fillId="0" borderId="0" xfId="0" applyFont="1" applyBorder="1" applyProtection="1"/>
    <xf numFmtId="0" fontId="2" fillId="0" borderId="0" xfId="0" applyFont="1" applyFill="1" applyBorder="1" applyProtection="1"/>
    <xf numFmtId="0" fontId="0" fillId="0" borderId="0" xfId="0" applyProtection="1">
      <protection locked="0"/>
    </xf>
    <xf numFmtId="0" fontId="0" fillId="0" borderId="0" xfId="0" applyNumberFormat="1" applyAlignment="1" applyProtection="1">
      <alignment horizontal="left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indent="1"/>
      <protection locked="0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left"/>
    </xf>
    <xf numFmtId="0" fontId="2" fillId="2" borderId="2" xfId="0" applyFont="1" applyFill="1" applyBorder="1" applyAlignment="1" applyProtection="1">
      <alignment textRotation="90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/>
    </xf>
    <xf numFmtId="0" fontId="0" fillId="2" borderId="0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F797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1</xdr:row>
      <xdr:rowOff>9525</xdr:rowOff>
    </xdr:from>
    <xdr:to>
      <xdr:col>8</xdr:col>
      <xdr:colOff>482758</xdr:colOff>
      <xdr:row>10</xdr:row>
      <xdr:rowOff>128580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1B32F9B-0280-47EF-9D85-9864B0321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90525"/>
          <a:ext cx="5826281" cy="1833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54"/>
  <sheetViews>
    <sheetView tabSelected="1" topLeftCell="A22" zoomScale="96" zoomScaleNormal="96" workbookViewId="0">
      <selection activeCell="J38" sqref="J38"/>
    </sheetView>
  </sheetViews>
  <sheetFormatPr defaultColWidth="9.109375" defaultRowHeight="14.4" x14ac:dyDescent="0.3"/>
  <cols>
    <col min="1" max="1" width="2" style="36" customWidth="1"/>
    <col min="2" max="2" width="11.6640625" style="36" customWidth="1"/>
    <col min="3" max="3" width="9.6640625" style="37" customWidth="1"/>
    <col min="4" max="4" width="14.44140625" style="38" customWidth="1"/>
    <col min="5" max="5" width="9.6640625" style="39" customWidth="1"/>
    <col min="6" max="7" width="5.33203125" style="39" customWidth="1"/>
    <col min="8" max="8" width="25.33203125" style="36" customWidth="1"/>
    <col min="9" max="9" width="9.6640625" style="40" customWidth="1"/>
    <col min="10" max="10" width="15.5546875" style="36" customWidth="1"/>
    <col min="11" max="11" width="11.33203125" style="36" customWidth="1"/>
    <col min="12" max="12" width="6" style="36" customWidth="1"/>
    <col min="13" max="13" width="5.88671875" style="36" customWidth="1"/>
    <col min="14" max="20" width="9.6640625" style="36" customWidth="1"/>
    <col min="21" max="21" width="9.6640625" style="41" customWidth="1"/>
    <col min="22" max="23" width="9.6640625" style="36" customWidth="1"/>
    <col min="24" max="24" width="2.109375" style="36" customWidth="1"/>
    <col min="25" max="25" width="14.109375" style="36" customWidth="1"/>
    <col min="26" max="16384" width="9.109375" style="36"/>
  </cols>
  <sheetData>
    <row r="1" spans="2:25" ht="10.8" customHeight="1" x14ac:dyDescent="0.3">
      <c r="B1" s="2"/>
      <c r="C1" s="18"/>
      <c r="D1" s="19"/>
      <c r="E1" s="20"/>
      <c r="F1" s="20"/>
      <c r="G1" s="20"/>
      <c r="H1" s="2"/>
      <c r="I1" s="1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2"/>
      <c r="W1" s="2"/>
      <c r="X1" s="4"/>
    </row>
    <row r="2" spans="2:25" x14ac:dyDescent="0.3">
      <c r="B2" s="2"/>
      <c r="C2" s="18"/>
      <c r="D2" s="19"/>
      <c r="E2" s="20"/>
      <c r="F2" s="20"/>
      <c r="G2" s="20"/>
      <c r="H2" s="2"/>
      <c r="I2" s="16"/>
      <c r="J2" s="34" t="s">
        <v>138</v>
      </c>
      <c r="K2" s="54"/>
      <c r="L2" s="54"/>
      <c r="M2" s="54"/>
      <c r="N2" s="54"/>
      <c r="O2" s="54"/>
      <c r="P2" s="2"/>
      <c r="Q2" s="34" t="s">
        <v>146</v>
      </c>
      <c r="R2" s="2"/>
      <c r="S2" s="54"/>
      <c r="T2" s="54"/>
      <c r="U2" s="54"/>
      <c r="V2" s="54"/>
      <c r="W2" s="54"/>
    </row>
    <row r="3" spans="2:25" x14ac:dyDescent="0.3">
      <c r="B3" s="2"/>
      <c r="C3" s="18"/>
      <c r="D3" s="19"/>
      <c r="E3" s="20"/>
      <c r="F3" s="20"/>
      <c r="G3" s="20"/>
      <c r="H3" s="2"/>
      <c r="I3" s="16"/>
      <c r="J3" s="34" t="s">
        <v>139</v>
      </c>
      <c r="K3" s="55"/>
      <c r="L3" s="55"/>
      <c r="M3" s="55"/>
      <c r="N3" s="55"/>
      <c r="O3" s="55"/>
      <c r="P3" s="2"/>
      <c r="Q3" s="34" t="s">
        <v>147</v>
      </c>
      <c r="R3" s="2"/>
      <c r="S3" s="55"/>
      <c r="T3" s="55"/>
      <c r="U3" s="55"/>
      <c r="V3" s="55"/>
      <c r="W3" s="55"/>
    </row>
    <row r="4" spans="2:25" x14ac:dyDescent="0.3">
      <c r="B4" s="2"/>
      <c r="C4" s="18"/>
      <c r="D4" s="19"/>
      <c r="E4" s="20"/>
      <c r="F4" s="20"/>
      <c r="G4" s="20"/>
      <c r="H4" s="2"/>
      <c r="I4" s="16"/>
      <c r="J4" s="34" t="s">
        <v>140</v>
      </c>
      <c r="K4" s="55"/>
      <c r="L4" s="55"/>
      <c r="M4" s="55"/>
      <c r="N4" s="55"/>
      <c r="O4" s="55"/>
      <c r="P4" s="2"/>
      <c r="Q4" s="34" t="s">
        <v>148</v>
      </c>
      <c r="R4" s="2"/>
      <c r="S4" s="55"/>
      <c r="T4" s="55"/>
      <c r="U4" s="55"/>
      <c r="V4" s="55"/>
      <c r="W4" s="55"/>
    </row>
    <row r="5" spans="2:25" x14ac:dyDescent="0.3">
      <c r="B5" s="2"/>
      <c r="C5" s="18"/>
      <c r="D5" s="19"/>
      <c r="E5" s="20"/>
      <c r="F5" s="20"/>
      <c r="G5" s="20"/>
      <c r="H5" s="2"/>
      <c r="I5" s="16"/>
      <c r="J5" s="35" t="s">
        <v>141</v>
      </c>
      <c r="K5" s="55"/>
      <c r="L5" s="55"/>
      <c r="M5" s="55"/>
      <c r="N5" s="55"/>
      <c r="O5" s="55"/>
      <c r="P5" s="2"/>
      <c r="Q5" s="35" t="s">
        <v>141</v>
      </c>
      <c r="R5" s="2"/>
      <c r="S5" s="55"/>
      <c r="T5" s="55"/>
      <c r="U5" s="55"/>
      <c r="V5" s="55"/>
      <c r="W5" s="55"/>
    </row>
    <row r="6" spans="2:25" x14ac:dyDescent="0.3">
      <c r="B6" s="2"/>
      <c r="C6" s="18"/>
      <c r="D6" s="19"/>
      <c r="E6" s="20"/>
      <c r="F6" s="20"/>
      <c r="G6" s="20"/>
      <c r="H6" s="2"/>
      <c r="I6" s="16"/>
      <c r="J6" s="35" t="s">
        <v>142</v>
      </c>
      <c r="K6" s="55"/>
      <c r="L6" s="55"/>
      <c r="M6" s="55"/>
      <c r="N6" s="55"/>
      <c r="O6" s="55"/>
      <c r="P6" s="2"/>
      <c r="Q6" s="35" t="s">
        <v>142</v>
      </c>
      <c r="R6" s="2"/>
      <c r="S6" s="55"/>
      <c r="T6" s="55"/>
      <c r="U6" s="55"/>
      <c r="V6" s="55"/>
      <c r="W6" s="55"/>
    </row>
    <row r="7" spans="2:25" x14ac:dyDescent="0.3">
      <c r="B7" s="2"/>
      <c r="C7" s="18"/>
      <c r="D7" s="19"/>
      <c r="E7" s="20"/>
      <c r="F7" s="20"/>
      <c r="G7" s="20"/>
      <c r="H7" s="2"/>
      <c r="I7" s="16"/>
      <c r="J7" s="35" t="s">
        <v>143</v>
      </c>
      <c r="K7" s="55"/>
      <c r="L7" s="55"/>
      <c r="M7" s="55"/>
      <c r="N7" s="55"/>
      <c r="O7" s="55"/>
      <c r="P7" s="2"/>
      <c r="Q7" s="2"/>
      <c r="R7" s="2"/>
      <c r="S7" s="56"/>
      <c r="T7" s="56"/>
      <c r="U7" s="56"/>
      <c r="V7" s="56"/>
      <c r="W7" s="56"/>
    </row>
    <row r="8" spans="2:25" x14ac:dyDescent="0.3">
      <c r="B8" s="2"/>
      <c r="C8" s="18"/>
      <c r="D8" s="19"/>
      <c r="E8" s="20"/>
      <c r="F8" s="20"/>
      <c r="G8" s="20"/>
      <c r="H8" s="2"/>
      <c r="I8" s="16"/>
      <c r="J8" s="34"/>
      <c r="K8" s="56"/>
      <c r="L8" s="56"/>
      <c r="M8" s="56"/>
      <c r="N8" s="56"/>
      <c r="O8" s="56"/>
      <c r="P8" s="2"/>
      <c r="Q8" s="2"/>
      <c r="R8" s="2"/>
      <c r="S8" s="53"/>
      <c r="T8" s="53"/>
      <c r="U8" s="53"/>
      <c r="V8" s="53"/>
      <c r="W8" s="53"/>
    </row>
    <row r="9" spans="2:25" x14ac:dyDescent="0.3">
      <c r="B9" s="2"/>
      <c r="C9" s="18"/>
      <c r="D9" s="19"/>
      <c r="E9" s="20"/>
      <c r="F9" s="20"/>
      <c r="G9" s="20"/>
      <c r="H9" s="2"/>
      <c r="I9" s="16"/>
      <c r="J9" s="35" t="s">
        <v>149</v>
      </c>
      <c r="K9" s="54"/>
      <c r="L9" s="54"/>
      <c r="M9" s="54"/>
      <c r="N9" s="54"/>
      <c r="O9" s="54"/>
      <c r="P9" s="2"/>
      <c r="Q9" s="35" t="s">
        <v>150</v>
      </c>
      <c r="R9" s="2"/>
      <c r="S9" s="54"/>
      <c r="T9" s="54"/>
      <c r="U9" s="54"/>
      <c r="V9" s="54"/>
      <c r="W9" s="54"/>
    </row>
    <row r="10" spans="2:25" x14ac:dyDescent="0.3">
      <c r="B10" s="2"/>
      <c r="C10" s="18"/>
      <c r="D10" s="19"/>
      <c r="E10" s="20"/>
      <c r="F10" s="20"/>
      <c r="G10" s="20"/>
      <c r="H10" s="2"/>
      <c r="I10" s="16"/>
      <c r="J10" s="35" t="s">
        <v>144</v>
      </c>
      <c r="K10" s="55"/>
      <c r="L10" s="55"/>
      <c r="M10" s="55"/>
      <c r="N10" s="55"/>
      <c r="O10" s="55"/>
      <c r="P10" s="2"/>
      <c r="Q10" s="2"/>
      <c r="R10" s="2"/>
      <c r="S10" s="55"/>
      <c r="T10" s="55"/>
      <c r="U10" s="55"/>
      <c r="V10" s="55"/>
      <c r="W10" s="55"/>
    </row>
    <row r="11" spans="2:25" x14ac:dyDescent="0.3">
      <c r="B11" s="2"/>
      <c r="C11" s="18"/>
      <c r="D11" s="19"/>
      <c r="E11" s="20"/>
      <c r="F11" s="20"/>
      <c r="G11" s="20"/>
      <c r="H11" s="2"/>
      <c r="I11" s="16"/>
      <c r="J11" s="35" t="s">
        <v>145</v>
      </c>
      <c r="K11" s="55"/>
      <c r="L11" s="55"/>
      <c r="M11" s="55"/>
      <c r="N11" s="55"/>
      <c r="O11" s="55"/>
      <c r="P11" s="2"/>
      <c r="Q11" s="2"/>
      <c r="R11" s="2"/>
      <c r="S11" s="55"/>
      <c r="T11" s="55"/>
      <c r="U11" s="55"/>
      <c r="V11" s="55"/>
      <c r="W11" s="55"/>
    </row>
    <row r="12" spans="2:25" ht="15" customHeight="1" x14ac:dyDescent="0.3">
      <c r="B12" s="6"/>
      <c r="C12" s="21"/>
      <c r="D12" s="22"/>
      <c r="E12" s="23"/>
      <c r="F12" s="23"/>
      <c r="G12" s="23"/>
      <c r="H12" s="6"/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3"/>
      <c r="V12" s="2"/>
      <c r="W12" s="2"/>
      <c r="X12" s="1"/>
      <c r="Y12" s="1"/>
    </row>
    <row r="13" spans="2:25" ht="93" x14ac:dyDescent="0.3">
      <c r="B13" s="7" t="s">
        <v>64</v>
      </c>
      <c r="C13" s="24" t="s">
        <v>65</v>
      </c>
      <c r="D13" s="25" t="s">
        <v>89</v>
      </c>
      <c r="E13" s="24" t="s">
        <v>79</v>
      </c>
      <c r="F13" s="24" t="s">
        <v>85</v>
      </c>
      <c r="G13" s="24" t="s">
        <v>88</v>
      </c>
      <c r="H13" s="7" t="s">
        <v>62</v>
      </c>
      <c r="I13" s="49" t="s">
        <v>132</v>
      </c>
      <c r="J13" s="7" t="s">
        <v>20</v>
      </c>
      <c r="K13" s="7" t="s">
        <v>19</v>
      </c>
      <c r="L13" s="7" t="s">
        <v>66</v>
      </c>
      <c r="M13" s="7" t="s">
        <v>67</v>
      </c>
      <c r="N13" s="7" t="s">
        <v>68</v>
      </c>
      <c r="O13" s="7" t="s">
        <v>27</v>
      </c>
      <c r="P13" s="7" t="s">
        <v>69</v>
      </c>
      <c r="Q13" s="7" t="s">
        <v>70</v>
      </c>
      <c r="R13" s="7" t="s">
        <v>161</v>
      </c>
      <c r="S13" s="7" t="s">
        <v>162</v>
      </c>
      <c r="T13" s="7" t="s">
        <v>126</v>
      </c>
      <c r="U13" s="8" t="s">
        <v>133</v>
      </c>
      <c r="V13" s="8" t="s">
        <v>134</v>
      </c>
      <c r="W13" s="8" t="s">
        <v>135</v>
      </c>
    </row>
    <row r="14" spans="2:25" x14ac:dyDescent="0.3">
      <c r="B14" s="9"/>
      <c r="C14" s="26"/>
      <c r="D14" s="27"/>
      <c r="E14" s="28"/>
      <c r="F14" s="28"/>
      <c r="G14" s="28"/>
      <c r="H14" s="9"/>
      <c r="I14" s="17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2:25" ht="15.6" x14ac:dyDescent="0.3">
      <c r="B15" s="29" t="s">
        <v>31</v>
      </c>
      <c r="C15" s="30">
        <v>35069900</v>
      </c>
      <c r="D15" s="9" t="s">
        <v>93</v>
      </c>
      <c r="E15" s="10" t="s">
        <v>72</v>
      </c>
      <c r="F15" s="14" t="s">
        <v>92</v>
      </c>
      <c r="G15" s="14" t="s">
        <v>92</v>
      </c>
      <c r="H15" s="9" t="s">
        <v>0</v>
      </c>
      <c r="I15" s="50"/>
      <c r="J15" s="9" t="s">
        <v>16</v>
      </c>
      <c r="K15" s="9" t="s">
        <v>22</v>
      </c>
      <c r="L15" s="10" t="s">
        <v>63</v>
      </c>
      <c r="M15" s="10" t="s">
        <v>63</v>
      </c>
      <c r="N15" s="10">
        <v>0.56000000000000005</v>
      </c>
      <c r="O15" s="10">
        <v>12</v>
      </c>
      <c r="P15" s="11">
        <f>N15*O15</f>
        <v>6.7200000000000006</v>
      </c>
      <c r="Q15" s="12">
        <v>0.2</v>
      </c>
      <c r="R15" s="12">
        <v>0.15</v>
      </c>
      <c r="S15" s="12">
        <v>0.24</v>
      </c>
      <c r="T15" s="13">
        <f>Q15*R15*S15</f>
        <v>7.1999999999999998E-3</v>
      </c>
      <c r="U15" s="9">
        <v>0</v>
      </c>
      <c r="V15" s="9">
        <f>U15*P15</f>
        <v>0</v>
      </c>
      <c r="W15" s="9">
        <f>U15*T15</f>
        <v>0</v>
      </c>
    </row>
    <row r="16" spans="2:25" x14ac:dyDescent="0.3">
      <c r="B16" s="29" t="s">
        <v>32</v>
      </c>
      <c r="C16" s="30">
        <v>35069900</v>
      </c>
      <c r="D16" s="9" t="s">
        <v>94</v>
      </c>
      <c r="E16" s="10" t="s">
        <v>72</v>
      </c>
      <c r="F16" s="14" t="s">
        <v>92</v>
      </c>
      <c r="G16" s="14" t="s">
        <v>92</v>
      </c>
      <c r="H16" s="9"/>
      <c r="I16" s="51"/>
      <c r="J16" s="9" t="s">
        <v>16</v>
      </c>
      <c r="K16" s="9" t="s">
        <v>23</v>
      </c>
      <c r="L16" s="10" t="s">
        <v>63</v>
      </c>
      <c r="M16" s="10" t="s">
        <v>63</v>
      </c>
      <c r="N16" s="10">
        <v>0.56000000000000005</v>
      </c>
      <c r="O16" s="10">
        <v>12</v>
      </c>
      <c r="P16" s="11">
        <f t="shared" ref="P16:P39" si="0">N16*O16</f>
        <v>6.7200000000000006</v>
      </c>
      <c r="Q16" s="12">
        <v>0.2</v>
      </c>
      <c r="R16" s="12">
        <v>0.15</v>
      </c>
      <c r="S16" s="12">
        <v>0.24</v>
      </c>
      <c r="T16" s="13">
        <f t="shared" ref="T16:T38" si="1">Q16*R16*S16</f>
        <v>7.1999999999999998E-3</v>
      </c>
      <c r="U16" s="9">
        <f t="shared" ref="U16:U45" si="2">I16/O16</f>
        <v>0</v>
      </c>
      <c r="V16" s="9">
        <f t="shared" ref="V16:V45" si="3">U16*P16</f>
        <v>0</v>
      </c>
      <c r="W16" s="9">
        <f t="shared" ref="W16:W45" si="4">U16*T16</f>
        <v>0</v>
      </c>
    </row>
    <row r="17" spans="2:23" x14ac:dyDescent="0.3">
      <c r="B17" s="29" t="s">
        <v>33</v>
      </c>
      <c r="C17" s="30">
        <v>35069900</v>
      </c>
      <c r="D17" s="9" t="s">
        <v>95</v>
      </c>
      <c r="E17" s="10" t="s">
        <v>72</v>
      </c>
      <c r="F17" s="14" t="s">
        <v>92</v>
      </c>
      <c r="G17" s="14" t="s">
        <v>92</v>
      </c>
      <c r="H17" s="9"/>
      <c r="I17" s="51"/>
      <c r="J17" s="9" t="s">
        <v>16</v>
      </c>
      <c r="K17" s="9" t="s">
        <v>24</v>
      </c>
      <c r="L17" s="10" t="s">
        <v>63</v>
      </c>
      <c r="M17" s="10" t="s">
        <v>63</v>
      </c>
      <c r="N17" s="10">
        <v>0.56000000000000005</v>
      </c>
      <c r="O17" s="10">
        <v>12</v>
      </c>
      <c r="P17" s="11">
        <f t="shared" si="0"/>
        <v>6.7200000000000006</v>
      </c>
      <c r="Q17" s="12">
        <v>0.2</v>
      </c>
      <c r="R17" s="12">
        <v>0.15</v>
      </c>
      <c r="S17" s="12">
        <v>0.24</v>
      </c>
      <c r="T17" s="13">
        <f t="shared" si="1"/>
        <v>7.1999999999999998E-3</v>
      </c>
      <c r="U17" s="9">
        <f t="shared" si="2"/>
        <v>0</v>
      </c>
      <c r="V17" s="9">
        <f t="shared" si="3"/>
        <v>0</v>
      </c>
      <c r="W17" s="9">
        <f t="shared" si="4"/>
        <v>0</v>
      </c>
    </row>
    <row r="18" spans="2:23" x14ac:dyDescent="0.3">
      <c r="B18" s="29" t="s">
        <v>34</v>
      </c>
      <c r="C18" s="30">
        <v>35069900</v>
      </c>
      <c r="D18" s="9" t="s">
        <v>96</v>
      </c>
      <c r="E18" s="10" t="s">
        <v>72</v>
      </c>
      <c r="F18" s="14" t="s">
        <v>92</v>
      </c>
      <c r="G18" s="14" t="s">
        <v>92</v>
      </c>
      <c r="H18" s="9"/>
      <c r="I18" s="51"/>
      <c r="J18" s="9" t="s">
        <v>18</v>
      </c>
      <c r="K18" s="9" t="s">
        <v>22</v>
      </c>
      <c r="L18" s="14" t="s">
        <v>92</v>
      </c>
      <c r="M18" s="10" t="s">
        <v>63</v>
      </c>
      <c r="N18" s="10">
        <v>0.96</v>
      </c>
      <c r="O18" s="10">
        <v>12</v>
      </c>
      <c r="P18" s="11">
        <f t="shared" si="0"/>
        <v>11.52</v>
      </c>
      <c r="Q18" s="12">
        <v>0.35</v>
      </c>
      <c r="R18" s="12">
        <v>0.21</v>
      </c>
      <c r="S18" s="12">
        <v>0.16</v>
      </c>
      <c r="T18" s="13">
        <f t="shared" si="1"/>
        <v>1.176E-2</v>
      </c>
      <c r="U18" s="9">
        <f t="shared" si="2"/>
        <v>0</v>
      </c>
      <c r="V18" s="9">
        <f t="shared" si="3"/>
        <v>0</v>
      </c>
      <c r="W18" s="9">
        <f t="shared" si="4"/>
        <v>0</v>
      </c>
    </row>
    <row r="19" spans="2:23" x14ac:dyDescent="0.3">
      <c r="B19" s="29" t="s">
        <v>35</v>
      </c>
      <c r="C19" s="30">
        <v>35069900</v>
      </c>
      <c r="D19" s="9" t="s">
        <v>97</v>
      </c>
      <c r="E19" s="10" t="s">
        <v>72</v>
      </c>
      <c r="F19" s="14" t="s">
        <v>92</v>
      </c>
      <c r="G19" s="14" t="s">
        <v>92</v>
      </c>
      <c r="H19" s="9"/>
      <c r="I19" s="51"/>
      <c r="J19" s="9" t="s">
        <v>18</v>
      </c>
      <c r="K19" s="9" t="s">
        <v>23</v>
      </c>
      <c r="L19" s="14" t="s">
        <v>92</v>
      </c>
      <c r="M19" s="10" t="s">
        <v>63</v>
      </c>
      <c r="N19" s="10">
        <v>0.96</v>
      </c>
      <c r="O19" s="10">
        <v>12</v>
      </c>
      <c r="P19" s="11">
        <f t="shared" si="0"/>
        <v>11.52</v>
      </c>
      <c r="Q19" s="12">
        <v>0.35</v>
      </c>
      <c r="R19" s="12">
        <v>0.21</v>
      </c>
      <c r="S19" s="12">
        <v>0.16</v>
      </c>
      <c r="T19" s="13">
        <f t="shared" si="1"/>
        <v>1.176E-2</v>
      </c>
      <c r="U19" s="9">
        <f t="shared" si="2"/>
        <v>0</v>
      </c>
      <c r="V19" s="9">
        <f t="shared" si="3"/>
        <v>0</v>
      </c>
      <c r="W19" s="9">
        <f t="shared" si="4"/>
        <v>0</v>
      </c>
    </row>
    <row r="20" spans="2:23" x14ac:dyDescent="0.3">
      <c r="B20" s="31" t="s">
        <v>36</v>
      </c>
      <c r="C20" s="30">
        <v>35069900</v>
      </c>
      <c r="D20" s="9" t="s">
        <v>98</v>
      </c>
      <c r="E20" s="10" t="s">
        <v>72</v>
      </c>
      <c r="F20" s="14" t="s">
        <v>92</v>
      </c>
      <c r="G20" s="14" t="s">
        <v>92</v>
      </c>
      <c r="H20" s="9" t="s">
        <v>1</v>
      </c>
      <c r="I20" s="51"/>
      <c r="J20" s="9" t="s">
        <v>18</v>
      </c>
      <c r="K20" s="9" t="s">
        <v>22</v>
      </c>
      <c r="L20" s="14" t="s">
        <v>92</v>
      </c>
      <c r="M20" s="10" t="s">
        <v>63</v>
      </c>
      <c r="N20" s="10">
        <v>0.96</v>
      </c>
      <c r="O20" s="10">
        <v>12</v>
      </c>
      <c r="P20" s="11">
        <f t="shared" si="0"/>
        <v>11.52</v>
      </c>
      <c r="Q20" s="12">
        <v>0.35</v>
      </c>
      <c r="R20" s="12">
        <v>0.21</v>
      </c>
      <c r="S20" s="12">
        <v>0.16</v>
      </c>
      <c r="T20" s="13">
        <f t="shared" si="1"/>
        <v>1.176E-2</v>
      </c>
      <c r="U20" s="9">
        <f t="shared" si="2"/>
        <v>0</v>
      </c>
      <c r="V20" s="9">
        <f t="shared" si="3"/>
        <v>0</v>
      </c>
      <c r="W20" s="9">
        <f t="shared" si="4"/>
        <v>0</v>
      </c>
    </row>
    <row r="21" spans="2:23" x14ac:dyDescent="0.3">
      <c r="B21" s="31" t="s">
        <v>37</v>
      </c>
      <c r="C21" s="30">
        <v>35069900</v>
      </c>
      <c r="D21" s="9" t="s">
        <v>99</v>
      </c>
      <c r="E21" s="10" t="s">
        <v>72</v>
      </c>
      <c r="F21" s="14" t="s">
        <v>92</v>
      </c>
      <c r="G21" s="14" t="s">
        <v>92</v>
      </c>
      <c r="H21" s="9" t="s">
        <v>2</v>
      </c>
      <c r="I21" s="51"/>
      <c r="J21" s="9" t="s">
        <v>18</v>
      </c>
      <c r="K21" s="9" t="s">
        <v>22</v>
      </c>
      <c r="L21" s="14" t="s">
        <v>92</v>
      </c>
      <c r="M21" s="10" t="s">
        <v>63</v>
      </c>
      <c r="N21" s="10">
        <v>0.96</v>
      </c>
      <c r="O21" s="10">
        <v>12</v>
      </c>
      <c r="P21" s="11">
        <f t="shared" si="0"/>
        <v>11.52</v>
      </c>
      <c r="Q21" s="12">
        <v>0.35</v>
      </c>
      <c r="R21" s="12">
        <v>0.21</v>
      </c>
      <c r="S21" s="12">
        <v>0.16</v>
      </c>
      <c r="T21" s="13">
        <f t="shared" si="1"/>
        <v>1.176E-2</v>
      </c>
      <c r="U21" s="9">
        <f t="shared" si="2"/>
        <v>0</v>
      </c>
      <c r="V21" s="9">
        <f t="shared" si="3"/>
        <v>0</v>
      </c>
      <c r="W21" s="9">
        <f t="shared" si="4"/>
        <v>0</v>
      </c>
    </row>
    <row r="22" spans="2:23" x14ac:dyDescent="0.3">
      <c r="B22" s="31" t="s">
        <v>38</v>
      </c>
      <c r="C22" s="30">
        <v>35069900</v>
      </c>
      <c r="D22" s="9" t="s">
        <v>100</v>
      </c>
      <c r="E22" s="10" t="s">
        <v>72</v>
      </c>
      <c r="F22" s="14" t="s">
        <v>92</v>
      </c>
      <c r="G22" s="14" t="s">
        <v>92</v>
      </c>
      <c r="H22" s="9"/>
      <c r="I22" s="51"/>
      <c r="J22" s="9" t="s">
        <v>18</v>
      </c>
      <c r="K22" s="9" t="s">
        <v>23</v>
      </c>
      <c r="L22" s="14" t="s">
        <v>92</v>
      </c>
      <c r="M22" s="10" t="s">
        <v>63</v>
      </c>
      <c r="N22" s="10">
        <v>0.96</v>
      </c>
      <c r="O22" s="10">
        <v>12</v>
      </c>
      <c r="P22" s="11">
        <f t="shared" si="0"/>
        <v>11.52</v>
      </c>
      <c r="Q22" s="12">
        <v>0.35</v>
      </c>
      <c r="R22" s="12">
        <v>0.21</v>
      </c>
      <c r="S22" s="12">
        <v>0.16</v>
      </c>
      <c r="T22" s="13">
        <f t="shared" si="1"/>
        <v>1.176E-2</v>
      </c>
      <c r="U22" s="9">
        <f t="shared" si="2"/>
        <v>0</v>
      </c>
      <c r="V22" s="9">
        <f t="shared" si="3"/>
        <v>0</v>
      </c>
      <c r="W22" s="9">
        <f t="shared" si="4"/>
        <v>0</v>
      </c>
    </row>
    <row r="23" spans="2:23" x14ac:dyDescent="0.3">
      <c r="B23" s="31" t="s">
        <v>39</v>
      </c>
      <c r="C23" s="30">
        <v>35069900</v>
      </c>
      <c r="D23" s="9" t="s">
        <v>101</v>
      </c>
      <c r="E23" s="10" t="s">
        <v>72</v>
      </c>
      <c r="F23" s="14" t="s">
        <v>92</v>
      </c>
      <c r="G23" s="14" t="s">
        <v>92</v>
      </c>
      <c r="H23" s="9" t="s">
        <v>3</v>
      </c>
      <c r="I23" s="51"/>
      <c r="J23" s="9" t="s">
        <v>16</v>
      </c>
      <c r="K23" s="9" t="s">
        <v>22</v>
      </c>
      <c r="L23" s="10" t="s">
        <v>63</v>
      </c>
      <c r="M23" s="10" t="s">
        <v>63</v>
      </c>
      <c r="N23" s="10">
        <v>0.56000000000000005</v>
      </c>
      <c r="O23" s="10">
        <v>12</v>
      </c>
      <c r="P23" s="11">
        <f t="shared" si="0"/>
        <v>6.7200000000000006</v>
      </c>
      <c r="Q23" s="12">
        <v>0.2</v>
      </c>
      <c r="R23" s="12">
        <v>0.15</v>
      </c>
      <c r="S23" s="12">
        <v>0.24</v>
      </c>
      <c r="T23" s="13">
        <f t="shared" si="1"/>
        <v>7.1999999999999998E-3</v>
      </c>
      <c r="U23" s="9">
        <f t="shared" si="2"/>
        <v>0</v>
      </c>
      <c r="V23" s="9">
        <f t="shared" si="3"/>
        <v>0</v>
      </c>
      <c r="W23" s="9">
        <f t="shared" si="4"/>
        <v>0</v>
      </c>
    </row>
    <row r="24" spans="2:23" x14ac:dyDescent="0.3">
      <c r="B24" s="31" t="s">
        <v>40</v>
      </c>
      <c r="C24" s="30">
        <v>35069900</v>
      </c>
      <c r="D24" s="9" t="s">
        <v>102</v>
      </c>
      <c r="E24" s="10" t="s">
        <v>72</v>
      </c>
      <c r="F24" s="14" t="s">
        <v>92</v>
      </c>
      <c r="G24" s="14" t="s">
        <v>92</v>
      </c>
      <c r="H24" s="9"/>
      <c r="I24" s="51"/>
      <c r="J24" s="9" t="s">
        <v>18</v>
      </c>
      <c r="K24" s="9" t="s">
        <v>22</v>
      </c>
      <c r="L24" s="14" t="s">
        <v>92</v>
      </c>
      <c r="M24" s="10" t="s">
        <v>63</v>
      </c>
      <c r="N24" s="10">
        <v>0.96</v>
      </c>
      <c r="O24" s="10">
        <v>12</v>
      </c>
      <c r="P24" s="11">
        <f t="shared" si="0"/>
        <v>11.52</v>
      </c>
      <c r="Q24" s="12">
        <v>0.35</v>
      </c>
      <c r="R24" s="12">
        <v>0.21</v>
      </c>
      <c r="S24" s="12">
        <v>0.16</v>
      </c>
      <c r="T24" s="13">
        <f t="shared" si="1"/>
        <v>1.176E-2</v>
      </c>
      <c r="U24" s="9">
        <f t="shared" si="2"/>
        <v>0</v>
      </c>
      <c r="V24" s="9">
        <f t="shared" si="3"/>
        <v>0</v>
      </c>
      <c r="W24" s="9">
        <f t="shared" si="4"/>
        <v>0</v>
      </c>
    </row>
    <row r="25" spans="2:23" x14ac:dyDescent="0.3">
      <c r="B25" s="31" t="s">
        <v>41</v>
      </c>
      <c r="C25" s="30">
        <v>35069900</v>
      </c>
      <c r="D25" s="9" t="s">
        <v>103</v>
      </c>
      <c r="E25" s="10" t="s">
        <v>72</v>
      </c>
      <c r="F25" s="14" t="s">
        <v>92</v>
      </c>
      <c r="G25" s="14" t="s">
        <v>92</v>
      </c>
      <c r="H25" s="9"/>
      <c r="I25" s="51"/>
      <c r="J25" s="9" t="s">
        <v>18</v>
      </c>
      <c r="K25" s="9" t="s">
        <v>23</v>
      </c>
      <c r="L25" s="10" t="s">
        <v>63</v>
      </c>
      <c r="M25" s="10" t="s">
        <v>63</v>
      </c>
      <c r="N25" s="10">
        <v>0.96</v>
      </c>
      <c r="O25" s="10">
        <v>12</v>
      </c>
      <c r="P25" s="11">
        <f t="shared" si="0"/>
        <v>11.52</v>
      </c>
      <c r="Q25" s="12">
        <v>0.35</v>
      </c>
      <c r="R25" s="12">
        <v>0.21</v>
      </c>
      <c r="S25" s="12">
        <v>0.16</v>
      </c>
      <c r="T25" s="13">
        <f t="shared" si="1"/>
        <v>1.176E-2</v>
      </c>
      <c r="U25" s="9">
        <f t="shared" si="2"/>
        <v>0</v>
      </c>
      <c r="V25" s="9">
        <f t="shared" si="3"/>
        <v>0</v>
      </c>
      <c r="W25" s="9">
        <f t="shared" si="4"/>
        <v>0</v>
      </c>
    </row>
    <row r="26" spans="2:23" x14ac:dyDescent="0.3">
      <c r="B26" s="29" t="s">
        <v>76</v>
      </c>
      <c r="C26" s="30">
        <v>35069900</v>
      </c>
      <c r="D26" s="9" t="s">
        <v>104</v>
      </c>
      <c r="E26" s="10" t="s">
        <v>72</v>
      </c>
      <c r="F26" s="14" t="s">
        <v>92</v>
      </c>
      <c r="G26" s="14" t="s">
        <v>92</v>
      </c>
      <c r="H26" s="9" t="s">
        <v>4</v>
      </c>
      <c r="I26" s="51"/>
      <c r="J26" s="9" t="s">
        <v>18</v>
      </c>
      <c r="K26" s="9" t="s">
        <v>22</v>
      </c>
      <c r="L26" s="14" t="s">
        <v>92</v>
      </c>
      <c r="M26" s="10" t="s">
        <v>63</v>
      </c>
      <c r="N26" s="10">
        <v>0.96</v>
      </c>
      <c r="O26" s="10">
        <v>12</v>
      </c>
      <c r="P26" s="11">
        <f t="shared" si="0"/>
        <v>11.52</v>
      </c>
      <c r="Q26" s="12">
        <v>0.35</v>
      </c>
      <c r="R26" s="12">
        <v>0.21</v>
      </c>
      <c r="S26" s="12">
        <v>0.16</v>
      </c>
      <c r="T26" s="13">
        <f t="shared" si="1"/>
        <v>1.176E-2</v>
      </c>
      <c r="U26" s="9">
        <f t="shared" si="2"/>
        <v>0</v>
      </c>
      <c r="V26" s="9">
        <f t="shared" si="3"/>
        <v>0</v>
      </c>
      <c r="W26" s="9">
        <f t="shared" si="4"/>
        <v>0</v>
      </c>
    </row>
    <row r="27" spans="2:23" x14ac:dyDescent="0.3">
      <c r="B27" s="29" t="s">
        <v>78</v>
      </c>
      <c r="C27" s="30">
        <v>35069900</v>
      </c>
      <c r="D27" s="9" t="s">
        <v>105</v>
      </c>
      <c r="E27" s="10" t="s">
        <v>72</v>
      </c>
      <c r="F27" s="14" t="s">
        <v>92</v>
      </c>
      <c r="G27" s="14" t="s">
        <v>92</v>
      </c>
      <c r="H27" s="9" t="s">
        <v>28</v>
      </c>
      <c r="I27" s="51"/>
      <c r="J27" s="9" t="s">
        <v>18</v>
      </c>
      <c r="K27" s="9" t="s">
        <v>30</v>
      </c>
      <c r="L27" s="14" t="s">
        <v>92</v>
      </c>
      <c r="M27" s="10" t="s">
        <v>63</v>
      </c>
      <c r="N27" s="10">
        <v>0.96</v>
      </c>
      <c r="O27" s="10">
        <v>12</v>
      </c>
      <c r="P27" s="11">
        <f t="shared" si="0"/>
        <v>11.52</v>
      </c>
      <c r="Q27" s="12">
        <v>0.35</v>
      </c>
      <c r="R27" s="12">
        <v>0.21</v>
      </c>
      <c r="S27" s="12">
        <v>0.16</v>
      </c>
      <c r="T27" s="13">
        <f t="shared" si="1"/>
        <v>1.176E-2</v>
      </c>
      <c r="U27" s="9">
        <f t="shared" si="2"/>
        <v>0</v>
      </c>
      <c r="V27" s="9">
        <f t="shared" si="3"/>
        <v>0</v>
      </c>
      <c r="W27" s="9">
        <f t="shared" si="4"/>
        <v>0</v>
      </c>
    </row>
    <row r="28" spans="2:23" x14ac:dyDescent="0.3">
      <c r="B28" s="29" t="s">
        <v>77</v>
      </c>
      <c r="C28" s="30">
        <v>35069900</v>
      </c>
      <c r="D28" s="9" t="s">
        <v>106</v>
      </c>
      <c r="E28" s="10" t="s">
        <v>72</v>
      </c>
      <c r="F28" s="14" t="s">
        <v>92</v>
      </c>
      <c r="G28" s="14" t="s">
        <v>92</v>
      </c>
      <c r="H28" s="9"/>
      <c r="I28" s="51"/>
      <c r="J28" s="9" t="s">
        <v>29</v>
      </c>
      <c r="K28" s="9" t="s">
        <v>30</v>
      </c>
      <c r="L28" s="14" t="s">
        <v>92</v>
      </c>
      <c r="M28" s="10" t="s">
        <v>63</v>
      </c>
      <c r="N28" s="10">
        <v>15</v>
      </c>
      <c r="O28" s="10">
        <v>1</v>
      </c>
      <c r="P28" s="11">
        <f t="shared" si="0"/>
        <v>15</v>
      </c>
      <c r="Q28" s="14" t="s">
        <v>92</v>
      </c>
      <c r="R28" s="12" t="s">
        <v>71</v>
      </c>
      <c r="S28" s="14" t="s">
        <v>92</v>
      </c>
      <c r="T28" s="14" t="s">
        <v>92</v>
      </c>
      <c r="U28" s="9">
        <f t="shared" si="2"/>
        <v>0</v>
      </c>
      <c r="V28" s="9">
        <f t="shared" si="3"/>
        <v>0</v>
      </c>
      <c r="W28" s="9">
        <v>0</v>
      </c>
    </row>
    <row r="29" spans="2:23" x14ac:dyDescent="0.3">
      <c r="B29" s="31" t="s">
        <v>53</v>
      </c>
      <c r="C29" s="30">
        <v>35069900</v>
      </c>
      <c r="D29" s="9" t="s">
        <v>107</v>
      </c>
      <c r="E29" s="10" t="s">
        <v>72</v>
      </c>
      <c r="F29" s="14" t="s">
        <v>92</v>
      </c>
      <c r="G29" s="14" t="s">
        <v>92</v>
      </c>
      <c r="H29" s="9" t="s">
        <v>11</v>
      </c>
      <c r="I29" s="51"/>
      <c r="J29" s="9" t="s">
        <v>16</v>
      </c>
      <c r="K29" s="9" t="s">
        <v>22</v>
      </c>
      <c r="L29" s="10" t="s">
        <v>63</v>
      </c>
      <c r="M29" s="10" t="s">
        <v>63</v>
      </c>
      <c r="N29" s="10">
        <v>0.56000000000000005</v>
      </c>
      <c r="O29" s="10">
        <v>12</v>
      </c>
      <c r="P29" s="11">
        <f t="shared" si="0"/>
        <v>6.7200000000000006</v>
      </c>
      <c r="Q29" s="12">
        <v>0.2</v>
      </c>
      <c r="R29" s="12">
        <v>0.15</v>
      </c>
      <c r="S29" s="12">
        <v>0.24</v>
      </c>
      <c r="T29" s="13">
        <f t="shared" si="1"/>
        <v>7.1999999999999998E-3</v>
      </c>
      <c r="U29" s="9">
        <f t="shared" si="2"/>
        <v>0</v>
      </c>
      <c r="V29" s="9">
        <f t="shared" si="3"/>
        <v>0</v>
      </c>
      <c r="W29" s="9">
        <f t="shared" si="4"/>
        <v>0</v>
      </c>
    </row>
    <row r="30" spans="2:23" x14ac:dyDescent="0.3">
      <c r="B30" s="31" t="s">
        <v>42</v>
      </c>
      <c r="C30" s="30">
        <v>35069900</v>
      </c>
      <c r="D30" s="9" t="s">
        <v>108</v>
      </c>
      <c r="E30" s="10" t="s">
        <v>72</v>
      </c>
      <c r="F30" s="14" t="s">
        <v>92</v>
      </c>
      <c r="G30" s="14" t="s">
        <v>92</v>
      </c>
      <c r="H30" s="9"/>
      <c r="I30" s="51"/>
      <c r="J30" s="9" t="s">
        <v>18</v>
      </c>
      <c r="K30" s="9" t="s">
        <v>22</v>
      </c>
      <c r="L30" s="14" t="s">
        <v>92</v>
      </c>
      <c r="M30" s="10" t="s">
        <v>63</v>
      </c>
      <c r="N30" s="10">
        <v>0.96</v>
      </c>
      <c r="O30" s="10">
        <v>12</v>
      </c>
      <c r="P30" s="11">
        <f t="shared" si="0"/>
        <v>11.52</v>
      </c>
      <c r="Q30" s="12">
        <v>0.35</v>
      </c>
      <c r="R30" s="12">
        <v>0.21</v>
      </c>
      <c r="S30" s="12">
        <v>0.16</v>
      </c>
      <c r="T30" s="13">
        <f t="shared" si="1"/>
        <v>1.176E-2</v>
      </c>
      <c r="U30" s="9">
        <f t="shared" si="2"/>
        <v>0</v>
      </c>
      <c r="V30" s="9">
        <f t="shared" si="3"/>
        <v>0</v>
      </c>
      <c r="W30" s="9">
        <f t="shared" si="4"/>
        <v>0</v>
      </c>
    </row>
    <row r="31" spans="2:23" x14ac:dyDescent="0.3">
      <c r="B31" s="31" t="s">
        <v>43</v>
      </c>
      <c r="C31" s="30">
        <v>35069900</v>
      </c>
      <c r="D31" s="9" t="s">
        <v>109</v>
      </c>
      <c r="E31" s="10" t="s">
        <v>72</v>
      </c>
      <c r="F31" s="14" t="s">
        <v>92</v>
      </c>
      <c r="G31" s="14" t="s">
        <v>92</v>
      </c>
      <c r="H31" s="9" t="s">
        <v>12</v>
      </c>
      <c r="I31" s="51"/>
      <c r="J31" s="9" t="s">
        <v>16</v>
      </c>
      <c r="K31" s="9" t="s">
        <v>22</v>
      </c>
      <c r="L31" s="10" t="s">
        <v>63</v>
      </c>
      <c r="M31" s="10" t="s">
        <v>63</v>
      </c>
      <c r="N31" s="10">
        <v>0.56000000000000005</v>
      </c>
      <c r="O31" s="10">
        <v>12</v>
      </c>
      <c r="P31" s="11">
        <f t="shared" si="0"/>
        <v>6.7200000000000006</v>
      </c>
      <c r="Q31" s="12">
        <v>0.2</v>
      </c>
      <c r="R31" s="12">
        <v>0.15</v>
      </c>
      <c r="S31" s="12">
        <v>0.24</v>
      </c>
      <c r="T31" s="13">
        <f t="shared" si="1"/>
        <v>7.1999999999999998E-3</v>
      </c>
      <c r="U31" s="9">
        <f t="shared" si="2"/>
        <v>0</v>
      </c>
      <c r="V31" s="9">
        <f t="shared" si="3"/>
        <v>0</v>
      </c>
      <c r="W31" s="9">
        <f t="shared" si="4"/>
        <v>0</v>
      </c>
    </row>
    <row r="32" spans="2:23" x14ac:dyDescent="0.3">
      <c r="B32" s="31" t="s">
        <v>44</v>
      </c>
      <c r="C32" s="30">
        <v>35069900</v>
      </c>
      <c r="D32" s="9" t="s">
        <v>110</v>
      </c>
      <c r="E32" s="10" t="s">
        <v>72</v>
      </c>
      <c r="F32" s="14" t="s">
        <v>92</v>
      </c>
      <c r="G32" s="14" t="s">
        <v>92</v>
      </c>
      <c r="H32" s="9"/>
      <c r="I32" s="51"/>
      <c r="J32" s="9" t="s">
        <v>16</v>
      </c>
      <c r="K32" s="9" t="s">
        <v>23</v>
      </c>
      <c r="L32" s="10" t="s">
        <v>63</v>
      </c>
      <c r="M32" s="10" t="s">
        <v>63</v>
      </c>
      <c r="N32" s="10">
        <v>0.56000000000000005</v>
      </c>
      <c r="O32" s="10">
        <v>12</v>
      </c>
      <c r="P32" s="11">
        <f t="shared" si="0"/>
        <v>6.7200000000000006</v>
      </c>
      <c r="Q32" s="12">
        <v>0.2</v>
      </c>
      <c r="R32" s="12">
        <v>0.15</v>
      </c>
      <c r="S32" s="12">
        <v>0.24</v>
      </c>
      <c r="T32" s="13">
        <f t="shared" si="1"/>
        <v>7.1999999999999998E-3</v>
      </c>
      <c r="U32" s="9">
        <f t="shared" si="2"/>
        <v>0</v>
      </c>
      <c r="V32" s="9">
        <f t="shared" si="3"/>
        <v>0</v>
      </c>
      <c r="W32" s="9">
        <f t="shared" si="4"/>
        <v>0</v>
      </c>
    </row>
    <row r="33" spans="2:23" x14ac:dyDescent="0.3">
      <c r="B33" s="31" t="s">
        <v>45</v>
      </c>
      <c r="C33" s="30">
        <v>35069900</v>
      </c>
      <c r="D33" s="9" t="s">
        <v>111</v>
      </c>
      <c r="E33" s="10" t="s">
        <v>72</v>
      </c>
      <c r="F33" s="14" t="s">
        <v>92</v>
      </c>
      <c r="G33" s="14" t="s">
        <v>92</v>
      </c>
      <c r="H33" s="9"/>
      <c r="I33" s="51"/>
      <c r="J33" s="9" t="s">
        <v>16</v>
      </c>
      <c r="K33" s="9" t="s">
        <v>24</v>
      </c>
      <c r="L33" s="10" t="s">
        <v>63</v>
      </c>
      <c r="M33" s="10" t="s">
        <v>63</v>
      </c>
      <c r="N33" s="10">
        <v>0.56000000000000005</v>
      </c>
      <c r="O33" s="10">
        <v>12</v>
      </c>
      <c r="P33" s="11">
        <f t="shared" si="0"/>
        <v>6.7200000000000006</v>
      </c>
      <c r="Q33" s="12">
        <v>0.2</v>
      </c>
      <c r="R33" s="12">
        <v>0.15</v>
      </c>
      <c r="S33" s="12">
        <v>0.24</v>
      </c>
      <c r="T33" s="13">
        <f t="shared" si="1"/>
        <v>7.1999999999999998E-3</v>
      </c>
      <c r="U33" s="9">
        <f t="shared" si="2"/>
        <v>0</v>
      </c>
      <c r="V33" s="9">
        <f t="shared" si="3"/>
        <v>0</v>
      </c>
      <c r="W33" s="9">
        <f t="shared" si="4"/>
        <v>0</v>
      </c>
    </row>
    <row r="34" spans="2:23" x14ac:dyDescent="0.3">
      <c r="B34" s="31" t="s">
        <v>46</v>
      </c>
      <c r="C34" s="30">
        <v>39269097</v>
      </c>
      <c r="D34" s="9" t="s">
        <v>112</v>
      </c>
      <c r="E34" s="10" t="s">
        <v>72</v>
      </c>
      <c r="F34" s="14" t="s">
        <v>92</v>
      </c>
      <c r="G34" s="14" t="s">
        <v>92</v>
      </c>
      <c r="H34" s="9" t="s">
        <v>5</v>
      </c>
      <c r="I34" s="51"/>
      <c r="J34" s="9" t="s">
        <v>21</v>
      </c>
      <c r="K34" s="9" t="s">
        <v>73</v>
      </c>
      <c r="L34" s="14" t="s">
        <v>92</v>
      </c>
      <c r="M34" s="10" t="s">
        <v>72</v>
      </c>
      <c r="N34" s="10">
        <v>0.16</v>
      </c>
      <c r="O34" s="10">
        <v>20</v>
      </c>
      <c r="P34" s="11">
        <f t="shared" si="0"/>
        <v>3.2</v>
      </c>
      <c r="Q34" s="12">
        <v>0.36</v>
      </c>
      <c r="R34" s="12">
        <v>0.36</v>
      </c>
      <c r="S34" s="12">
        <v>0.27</v>
      </c>
      <c r="T34" s="13">
        <f t="shared" si="1"/>
        <v>3.4992000000000002E-2</v>
      </c>
      <c r="U34" s="9">
        <f t="shared" si="2"/>
        <v>0</v>
      </c>
      <c r="V34" s="9">
        <f t="shared" si="3"/>
        <v>0</v>
      </c>
      <c r="W34" s="9">
        <f t="shared" si="4"/>
        <v>0</v>
      </c>
    </row>
    <row r="35" spans="2:23" x14ac:dyDescent="0.3">
      <c r="B35" s="42" t="s">
        <v>151</v>
      </c>
      <c r="C35" s="43">
        <v>39269097</v>
      </c>
      <c r="D35" s="9" t="s">
        <v>159</v>
      </c>
      <c r="E35" s="44" t="s">
        <v>72</v>
      </c>
      <c r="F35" s="45" t="s">
        <v>92</v>
      </c>
      <c r="G35" s="45" t="s">
        <v>92</v>
      </c>
      <c r="H35" s="46" t="s">
        <v>5</v>
      </c>
      <c r="I35" s="51"/>
      <c r="J35" s="46" t="s">
        <v>153</v>
      </c>
      <c r="K35" s="46" t="s">
        <v>24</v>
      </c>
      <c r="L35" s="14" t="s">
        <v>92</v>
      </c>
      <c r="M35" s="44" t="s">
        <v>72</v>
      </c>
      <c r="N35" s="44">
        <v>0.17</v>
      </c>
      <c r="O35" s="44" t="s">
        <v>71</v>
      </c>
      <c r="P35" s="14" t="s">
        <v>92</v>
      </c>
      <c r="Q35" s="14" t="s">
        <v>92</v>
      </c>
      <c r="R35" s="14" t="s">
        <v>92</v>
      </c>
      <c r="S35" s="14" t="s">
        <v>92</v>
      </c>
      <c r="T35" s="14" t="s">
        <v>92</v>
      </c>
      <c r="U35" s="14" t="s">
        <v>92</v>
      </c>
      <c r="V35" s="14" t="s">
        <v>92</v>
      </c>
      <c r="W35" s="14" t="s">
        <v>92</v>
      </c>
    </row>
    <row r="36" spans="2:23" x14ac:dyDescent="0.3">
      <c r="B36" s="42" t="s">
        <v>152</v>
      </c>
      <c r="C36" s="43">
        <v>39269097</v>
      </c>
      <c r="D36" t="s">
        <v>160</v>
      </c>
      <c r="E36" s="44" t="s">
        <v>72</v>
      </c>
      <c r="F36" s="45" t="s">
        <v>92</v>
      </c>
      <c r="G36" s="45" t="s">
        <v>92</v>
      </c>
      <c r="H36" s="46" t="s">
        <v>5</v>
      </c>
      <c r="I36" s="51"/>
      <c r="J36" s="46" t="s">
        <v>154</v>
      </c>
      <c r="K36" s="46" t="s">
        <v>73</v>
      </c>
      <c r="L36" s="14" t="s">
        <v>92</v>
      </c>
      <c r="M36" s="44" t="s">
        <v>72</v>
      </c>
      <c r="N36" s="44">
        <v>0.21</v>
      </c>
      <c r="O36" s="44" t="s">
        <v>71</v>
      </c>
      <c r="P36" s="14" t="s">
        <v>92</v>
      </c>
      <c r="Q36" s="14" t="s">
        <v>92</v>
      </c>
      <c r="R36" s="14" t="s">
        <v>92</v>
      </c>
      <c r="S36" s="14" t="s">
        <v>92</v>
      </c>
      <c r="T36" s="14" t="s">
        <v>92</v>
      </c>
      <c r="U36" s="14" t="s">
        <v>92</v>
      </c>
      <c r="V36" s="14" t="s">
        <v>92</v>
      </c>
      <c r="W36" s="14" t="s">
        <v>92</v>
      </c>
    </row>
    <row r="37" spans="2:23" x14ac:dyDescent="0.3">
      <c r="B37" s="31" t="s">
        <v>47</v>
      </c>
      <c r="C37" s="30">
        <v>27101121</v>
      </c>
      <c r="D37" s="9" t="s">
        <v>113</v>
      </c>
      <c r="E37" s="10" t="s">
        <v>84</v>
      </c>
      <c r="F37" s="10">
        <v>2</v>
      </c>
      <c r="G37" s="10" t="s">
        <v>72</v>
      </c>
      <c r="H37" s="9" t="s">
        <v>6</v>
      </c>
      <c r="I37" s="51"/>
      <c r="J37" s="9" t="s">
        <v>164</v>
      </c>
      <c r="K37" s="9" t="s">
        <v>74</v>
      </c>
      <c r="L37" s="14" t="s">
        <v>92</v>
      </c>
      <c r="M37" s="10" t="s">
        <v>72</v>
      </c>
      <c r="N37" s="10">
        <v>0.49</v>
      </c>
      <c r="O37" s="10">
        <v>12</v>
      </c>
      <c r="P37" s="11">
        <f t="shared" si="0"/>
        <v>5.88</v>
      </c>
      <c r="Q37" s="12">
        <v>0.28000000000000003</v>
      </c>
      <c r="R37" s="12">
        <v>0.22</v>
      </c>
      <c r="S37" s="12">
        <v>0.25</v>
      </c>
      <c r="T37" s="13">
        <f t="shared" si="1"/>
        <v>1.5400000000000002E-2</v>
      </c>
      <c r="U37" s="9">
        <f t="shared" si="2"/>
        <v>0</v>
      </c>
      <c r="V37" s="9">
        <f t="shared" si="3"/>
        <v>0</v>
      </c>
      <c r="W37" s="9">
        <f t="shared" si="4"/>
        <v>0</v>
      </c>
    </row>
    <row r="38" spans="2:23" x14ac:dyDescent="0.3">
      <c r="B38" s="31" t="s">
        <v>48</v>
      </c>
      <c r="C38" s="30">
        <v>29091990</v>
      </c>
      <c r="D38" s="9" t="s">
        <v>114</v>
      </c>
      <c r="E38" s="10" t="s">
        <v>86</v>
      </c>
      <c r="F38" s="10">
        <v>3</v>
      </c>
      <c r="G38" s="10" t="s">
        <v>72</v>
      </c>
      <c r="H38" s="9"/>
      <c r="I38" s="51"/>
      <c r="J38" s="9" t="s">
        <v>8</v>
      </c>
      <c r="K38" s="9" t="s">
        <v>74</v>
      </c>
      <c r="L38" s="14" t="s">
        <v>92</v>
      </c>
      <c r="M38" s="10" t="s">
        <v>72</v>
      </c>
      <c r="N38" s="10">
        <v>3.83</v>
      </c>
      <c r="O38" s="10">
        <v>2</v>
      </c>
      <c r="P38" s="11">
        <f t="shared" si="0"/>
        <v>7.66</v>
      </c>
      <c r="Q38" s="12">
        <v>0.2</v>
      </c>
      <c r="R38" s="12">
        <v>0.3</v>
      </c>
      <c r="S38" s="12">
        <v>0.24</v>
      </c>
      <c r="T38" s="13">
        <f t="shared" si="1"/>
        <v>1.44E-2</v>
      </c>
      <c r="U38" s="9">
        <f t="shared" si="2"/>
        <v>0</v>
      </c>
      <c r="V38" s="9">
        <f t="shared" si="3"/>
        <v>0</v>
      </c>
      <c r="W38" s="9">
        <f t="shared" si="4"/>
        <v>0</v>
      </c>
    </row>
    <row r="39" spans="2:23" x14ac:dyDescent="0.3">
      <c r="B39" s="31" t="s">
        <v>49</v>
      </c>
      <c r="C39" s="30">
        <v>39073000</v>
      </c>
      <c r="D39" s="9" t="s">
        <v>115</v>
      </c>
      <c r="E39" s="10" t="s">
        <v>82</v>
      </c>
      <c r="F39" s="10">
        <v>9</v>
      </c>
      <c r="G39" s="10" t="s">
        <v>87</v>
      </c>
      <c r="H39" s="9" t="s">
        <v>80</v>
      </c>
      <c r="I39" s="51"/>
      <c r="J39" s="9" t="s">
        <v>25</v>
      </c>
      <c r="K39" s="9" t="s">
        <v>74</v>
      </c>
      <c r="L39" s="10" t="s">
        <v>63</v>
      </c>
      <c r="M39" s="14" t="s">
        <v>92</v>
      </c>
      <c r="N39" s="10">
        <v>1.2</v>
      </c>
      <c r="O39" s="10">
        <v>1</v>
      </c>
      <c r="P39" s="11">
        <f t="shared" si="0"/>
        <v>1.2</v>
      </c>
      <c r="Q39" s="14" t="s">
        <v>92</v>
      </c>
      <c r="R39" s="12" t="s">
        <v>71</v>
      </c>
      <c r="S39" s="14" t="s">
        <v>92</v>
      </c>
      <c r="T39" s="14" t="s">
        <v>92</v>
      </c>
      <c r="U39" s="9">
        <f t="shared" si="2"/>
        <v>0</v>
      </c>
      <c r="V39" s="9">
        <f t="shared" si="3"/>
        <v>0</v>
      </c>
      <c r="W39" s="9">
        <v>0</v>
      </c>
    </row>
    <row r="40" spans="2:23" x14ac:dyDescent="0.3">
      <c r="B40" s="31" t="s">
        <v>49</v>
      </c>
      <c r="C40" s="30">
        <v>39073000</v>
      </c>
      <c r="D40" s="9" t="s">
        <v>116</v>
      </c>
      <c r="E40" s="10" t="s">
        <v>83</v>
      </c>
      <c r="F40" s="10">
        <v>8</v>
      </c>
      <c r="G40" s="10" t="s">
        <v>87</v>
      </c>
      <c r="H40" s="9" t="s">
        <v>81</v>
      </c>
      <c r="I40" s="51"/>
      <c r="J40" s="9"/>
      <c r="K40" s="9" t="s">
        <v>74</v>
      </c>
      <c r="L40" s="10" t="s">
        <v>63</v>
      </c>
      <c r="M40" s="14" t="s">
        <v>92</v>
      </c>
      <c r="N40" s="14" t="s">
        <v>92</v>
      </c>
      <c r="O40" s="14" t="s">
        <v>92</v>
      </c>
      <c r="P40" s="14" t="s">
        <v>92</v>
      </c>
      <c r="Q40" s="14" t="s">
        <v>92</v>
      </c>
      <c r="R40" s="14" t="s">
        <v>92</v>
      </c>
      <c r="S40" s="14" t="s">
        <v>92</v>
      </c>
      <c r="T40" s="14" t="s">
        <v>92</v>
      </c>
      <c r="U40" s="14" t="s">
        <v>92</v>
      </c>
      <c r="V40" s="14" t="s">
        <v>92</v>
      </c>
      <c r="W40" s="14" t="s">
        <v>92</v>
      </c>
    </row>
    <row r="41" spans="2:23" x14ac:dyDescent="0.3">
      <c r="B41" s="31" t="s">
        <v>54</v>
      </c>
      <c r="C41" s="30">
        <v>32099000</v>
      </c>
      <c r="D41" s="9" t="s">
        <v>117</v>
      </c>
      <c r="E41" s="10" t="s">
        <v>90</v>
      </c>
      <c r="F41" s="10">
        <v>3</v>
      </c>
      <c r="G41" s="10" t="s">
        <v>91</v>
      </c>
      <c r="H41" s="9" t="s">
        <v>10</v>
      </c>
      <c r="I41" s="51"/>
      <c r="J41" s="9" t="s">
        <v>9</v>
      </c>
      <c r="K41" s="9" t="s">
        <v>22</v>
      </c>
      <c r="L41" s="10" t="s">
        <v>63</v>
      </c>
      <c r="M41" s="14" t="s">
        <v>92</v>
      </c>
      <c r="N41" s="10">
        <v>1.38</v>
      </c>
      <c r="O41" s="10">
        <v>8</v>
      </c>
      <c r="P41" s="11">
        <v>11</v>
      </c>
      <c r="Q41" s="12">
        <v>0.25</v>
      </c>
      <c r="R41" s="12">
        <v>0.25</v>
      </c>
      <c r="S41" s="12">
        <v>0.23</v>
      </c>
      <c r="T41" s="13">
        <v>1.3780000000000001E-2</v>
      </c>
      <c r="U41" s="9">
        <f t="shared" si="2"/>
        <v>0</v>
      </c>
      <c r="V41" s="9">
        <f t="shared" si="3"/>
        <v>0</v>
      </c>
      <c r="W41" s="9">
        <f t="shared" si="4"/>
        <v>0</v>
      </c>
    </row>
    <row r="42" spans="2:23" x14ac:dyDescent="0.3">
      <c r="B42" s="31" t="s">
        <v>50</v>
      </c>
      <c r="C42" s="30">
        <v>32099000</v>
      </c>
      <c r="D42" s="9" t="s">
        <v>118</v>
      </c>
      <c r="E42" s="10" t="s">
        <v>90</v>
      </c>
      <c r="F42" s="10">
        <v>3</v>
      </c>
      <c r="G42" s="10" t="s">
        <v>91</v>
      </c>
      <c r="H42" s="9" t="s">
        <v>13</v>
      </c>
      <c r="I42" s="51"/>
      <c r="J42" s="9" t="s">
        <v>9</v>
      </c>
      <c r="K42" s="9" t="s">
        <v>22</v>
      </c>
      <c r="L42" s="10" t="s">
        <v>63</v>
      </c>
      <c r="M42" s="14" t="s">
        <v>92</v>
      </c>
      <c r="N42" s="10">
        <v>1.38</v>
      </c>
      <c r="O42" s="10">
        <v>8</v>
      </c>
      <c r="P42" s="11">
        <v>11</v>
      </c>
      <c r="Q42" s="12">
        <v>0.25</v>
      </c>
      <c r="R42" s="12">
        <v>0.25</v>
      </c>
      <c r="S42" s="12">
        <v>0.23</v>
      </c>
      <c r="T42" s="13">
        <v>1.3780000000000001E-2</v>
      </c>
      <c r="U42" s="9">
        <f t="shared" si="2"/>
        <v>0</v>
      </c>
      <c r="V42" s="9">
        <f t="shared" si="3"/>
        <v>0</v>
      </c>
      <c r="W42" s="9">
        <f t="shared" si="4"/>
        <v>0</v>
      </c>
    </row>
    <row r="43" spans="2:23" x14ac:dyDescent="0.3">
      <c r="B43" s="31" t="s">
        <v>127</v>
      </c>
      <c r="C43" s="30">
        <v>32099000</v>
      </c>
      <c r="D43" s="32" t="s">
        <v>128</v>
      </c>
      <c r="E43" s="10" t="s">
        <v>90</v>
      </c>
      <c r="F43" s="10">
        <v>3</v>
      </c>
      <c r="G43" s="10" t="s">
        <v>91</v>
      </c>
      <c r="H43" s="9" t="s">
        <v>155</v>
      </c>
      <c r="I43" s="51"/>
      <c r="J43" s="9" t="s">
        <v>163</v>
      </c>
      <c r="K43" s="9" t="s">
        <v>22</v>
      </c>
      <c r="L43" s="10" t="s">
        <v>63</v>
      </c>
      <c r="M43" s="14" t="s">
        <v>92</v>
      </c>
      <c r="N43" s="10">
        <v>0.02</v>
      </c>
      <c r="O43" s="10">
        <v>10</v>
      </c>
      <c r="P43" s="52">
        <v>0.2</v>
      </c>
      <c r="Q43" s="12">
        <v>0.13</v>
      </c>
      <c r="R43" s="12">
        <v>0.12</v>
      </c>
      <c r="S43" s="12">
        <v>0.09</v>
      </c>
      <c r="T43" s="13">
        <v>1.4E-3</v>
      </c>
      <c r="U43" s="9">
        <f t="shared" si="2"/>
        <v>0</v>
      </c>
      <c r="V43" s="9">
        <f t="shared" si="3"/>
        <v>0</v>
      </c>
      <c r="W43" s="9">
        <f t="shared" si="4"/>
        <v>0</v>
      </c>
    </row>
    <row r="44" spans="2:23" x14ac:dyDescent="0.3">
      <c r="B44" s="31" t="s">
        <v>59</v>
      </c>
      <c r="C44" s="30">
        <v>29091990</v>
      </c>
      <c r="D44" s="9" t="s">
        <v>119</v>
      </c>
      <c r="E44" s="10" t="s">
        <v>84</v>
      </c>
      <c r="F44" s="10">
        <v>2</v>
      </c>
      <c r="G44" s="10" t="s">
        <v>72</v>
      </c>
      <c r="H44" s="9" t="s">
        <v>26</v>
      </c>
      <c r="I44" s="51"/>
      <c r="J44" s="9" t="s">
        <v>7</v>
      </c>
      <c r="K44" s="9" t="s">
        <v>75</v>
      </c>
      <c r="L44" s="14" t="s">
        <v>92</v>
      </c>
      <c r="M44" s="10" t="s">
        <v>72</v>
      </c>
      <c r="N44" s="10">
        <v>0.6</v>
      </c>
      <c r="O44" s="10">
        <v>12</v>
      </c>
      <c r="P44" s="11">
        <v>7</v>
      </c>
      <c r="Q44" s="12">
        <v>0.28000000000000003</v>
      </c>
      <c r="R44" s="12">
        <v>0.22</v>
      </c>
      <c r="S44" s="12">
        <v>0.25</v>
      </c>
      <c r="T44" s="13">
        <v>1.5049999999999999E-2</v>
      </c>
      <c r="U44" s="9">
        <f t="shared" si="2"/>
        <v>0</v>
      </c>
      <c r="V44" s="9">
        <f t="shared" si="3"/>
        <v>0</v>
      </c>
      <c r="W44" s="9">
        <f t="shared" si="4"/>
        <v>0</v>
      </c>
    </row>
    <row r="45" spans="2:23" x14ac:dyDescent="0.3">
      <c r="B45" s="31" t="s">
        <v>51</v>
      </c>
      <c r="C45" s="33">
        <v>82055980</v>
      </c>
      <c r="D45" s="9" t="s">
        <v>120</v>
      </c>
      <c r="E45" s="10" t="s">
        <v>72</v>
      </c>
      <c r="F45" s="14" t="s">
        <v>92</v>
      </c>
      <c r="G45" s="14" t="s">
        <v>92</v>
      </c>
      <c r="H45" s="9" t="s">
        <v>137</v>
      </c>
      <c r="I45" s="51"/>
      <c r="J45" s="9" t="s">
        <v>16</v>
      </c>
      <c r="K45" s="14" t="s">
        <v>92</v>
      </c>
      <c r="L45" s="14" t="s">
        <v>92</v>
      </c>
      <c r="M45" s="10" t="s">
        <v>72</v>
      </c>
      <c r="N45" s="10">
        <v>0.5</v>
      </c>
      <c r="O45" s="10">
        <v>1</v>
      </c>
      <c r="P45" s="10">
        <v>0.5</v>
      </c>
      <c r="Q45" s="12">
        <v>0.52</v>
      </c>
      <c r="R45" s="12">
        <v>0.26</v>
      </c>
      <c r="S45" s="12">
        <v>0.08</v>
      </c>
      <c r="T45" s="13">
        <v>1.082E-2</v>
      </c>
      <c r="U45" s="9">
        <f t="shared" si="2"/>
        <v>0</v>
      </c>
      <c r="V45" s="9">
        <f t="shared" si="3"/>
        <v>0</v>
      </c>
      <c r="W45" s="9">
        <f t="shared" si="4"/>
        <v>0</v>
      </c>
    </row>
    <row r="46" spans="2:23" x14ac:dyDescent="0.3">
      <c r="B46" s="31" t="s">
        <v>55</v>
      </c>
      <c r="C46" s="33">
        <v>82055980</v>
      </c>
      <c r="D46" s="9" t="s">
        <v>121</v>
      </c>
      <c r="E46" s="10" t="s">
        <v>72</v>
      </c>
      <c r="F46" s="14" t="s">
        <v>92</v>
      </c>
      <c r="G46" s="14" t="s">
        <v>92</v>
      </c>
      <c r="H46" s="9"/>
      <c r="I46" s="51"/>
      <c r="J46" s="9" t="s">
        <v>17</v>
      </c>
      <c r="K46" s="14" t="s">
        <v>92</v>
      </c>
      <c r="L46" s="14" t="s">
        <v>92</v>
      </c>
      <c r="M46" s="10" t="s">
        <v>72</v>
      </c>
      <c r="N46" s="10">
        <v>0.5</v>
      </c>
      <c r="O46" s="10">
        <v>1</v>
      </c>
      <c r="P46" s="10">
        <v>0.5</v>
      </c>
      <c r="Q46" s="12">
        <v>0.52</v>
      </c>
      <c r="R46" s="12">
        <v>0.26</v>
      </c>
      <c r="S46" s="12">
        <v>0.08</v>
      </c>
      <c r="T46" s="13">
        <v>1.082E-2</v>
      </c>
      <c r="U46" s="9">
        <f t="shared" ref="U46:U51" si="5">I46/O46</f>
        <v>0</v>
      </c>
      <c r="V46" s="9">
        <f t="shared" ref="V46:V51" si="6">U46*P46</f>
        <v>0</v>
      </c>
      <c r="W46" s="9">
        <f t="shared" ref="W46:W51" si="7">U46*T46</f>
        <v>0</v>
      </c>
    </row>
    <row r="47" spans="2:23" x14ac:dyDescent="0.3">
      <c r="B47" s="31" t="s">
        <v>56</v>
      </c>
      <c r="C47" s="33">
        <v>82055980</v>
      </c>
      <c r="D47" s="9" t="s">
        <v>122</v>
      </c>
      <c r="E47" s="10" t="s">
        <v>72</v>
      </c>
      <c r="F47" s="14" t="s">
        <v>92</v>
      </c>
      <c r="G47" s="14" t="s">
        <v>92</v>
      </c>
      <c r="H47" s="9"/>
      <c r="I47" s="51"/>
      <c r="J47" s="9" t="s">
        <v>18</v>
      </c>
      <c r="K47" s="14" t="s">
        <v>92</v>
      </c>
      <c r="L47" s="14" t="s">
        <v>92</v>
      </c>
      <c r="M47" s="10" t="s">
        <v>72</v>
      </c>
      <c r="N47" s="10">
        <v>0.5</v>
      </c>
      <c r="O47" s="10">
        <v>1</v>
      </c>
      <c r="P47" s="10">
        <v>0.5</v>
      </c>
      <c r="Q47" s="12">
        <v>0.52</v>
      </c>
      <c r="R47" s="12">
        <v>0.26</v>
      </c>
      <c r="S47" s="12">
        <v>0.08</v>
      </c>
      <c r="T47" s="13">
        <v>1.082E-2</v>
      </c>
      <c r="U47" s="9">
        <f t="shared" si="5"/>
        <v>0</v>
      </c>
      <c r="V47" s="9">
        <f t="shared" si="6"/>
        <v>0</v>
      </c>
      <c r="W47" s="9">
        <f t="shared" si="7"/>
        <v>0</v>
      </c>
    </row>
    <row r="48" spans="2:23" x14ac:dyDescent="0.3">
      <c r="B48" s="31" t="s">
        <v>52</v>
      </c>
      <c r="C48" s="33">
        <v>82029920</v>
      </c>
      <c r="D48" s="9" t="s">
        <v>123</v>
      </c>
      <c r="E48" s="10" t="s">
        <v>72</v>
      </c>
      <c r="F48" s="14" t="s">
        <v>92</v>
      </c>
      <c r="G48" s="14" t="s">
        <v>92</v>
      </c>
      <c r="H48" s="9" t="s">
        <v>14</v>
      </c>
      <c r="I48" s="51"/>
      <c r="J48" s="9" t="s">
        <v>15</v>
      </c>
      <c r="K48" s="14" t="s">
        <v>92</v>
      </c>
      <c r="L48" s="14" t="s">
        <v>92</v>
      </c>
      <c r="M48" s="10" t="s">
        <v>72</v>
      </c>
      <c r="N48" s="10">
        <v>0.3</v>
      </c>
      <c r="O48" s="10">
        <v>1</v>
      </c>
      <c r="P48" s="10">
        <v>0.3</v>
      </c>
      <c r="Q48" s="12">
        <v>0.2</v>
      </c>
      <c r="R48" s="12">
        <v>0.15</v>
      </c>
      <c r="S48" s="12">
        <v>0.24</v>
      </c>
      <c r="T48" s="13">
        <v>7.1999999999999998E-3</v>
      </c>
      <c r="U48" s="9">
        <f t="shared" si="5"/>
        <v>0</v>
      </c>
      <c r="V48" s="9">
        <f t="shared" si="6"/>
        <v>0</v>
      </c>
      <c r="W48" s="9">
        <f t="shared" si="7"/>
        <v>0</v>
      </c>
    </row>
    <row r="49" spans="2:23" x14ac:dyDescent="0.3">
      <c r="B49" s="31" t="s">
        <v>57</v>
      </c>
      <c r="C49" s="33">
        <v>82029920</v>
      </c>
      <c r="D49" s="9" t="s">
        <v>124</v>
      </c>
      <c r="E49" s="10" t="s">
        <v>72</v>
      </c>
      <c r="F49" s="14" t="s">
        <v>92</v>
      </c>
      <c r="G49" s="14" t="s">
        <v>92</v>
      </c>
      <c r="H49" s="9"/>
      <c r="I49" s="51"/>
      <c r="J49" s="9" t="s">
        <v>58</v>
      </c>
      <c r="K49" s="14" t="s">
        <v>92</v>
      </c>
      <c r="L49" s="14" t="s">
        <v>92</v>
      </c>
      <c r="M49" s="10" t="s">
        <v>72</v>
      </c>
      <c r="N49" s="10">
        <v>0.1</v>
      </c>
      <c r="O49" s="10">
        <v>1</v>
      </c>
      <c r="P49" s="10">
        <v>0.1</v>
      </c>
      <c r="Q49" s="12" t="s">
        <v>92</v>
      </c>
      <c r="R49" s="12" t="s">
        <v>72</v>
      </c>
      <c r="S49" s="12" t="s">
        <v>92</v>
      </c>
      <c r="T49" s="13" t="s">
        <v>92</v>
      </c>
      <c r="U49" s="9">
        <f t="shared" si="5"/>
        <v>0</v>
      </c>
      <c r="V49" s="9">
        <f t="shared" si="6"/>
        <v>0</v>
      </c>
      <c r="W49" s="9">
        <v>0</v>
      </c>
    </row>
    <row r="50" spans="2:23" x14ac:dyDescent="0.3">
      <c r="B50" s="29" t="s">
        <v>60</v>
      </c>
      <c r="C50" s="26">
        <v>84799090</v>
      </c>
      <c r="D50" s="9" t="s">
        <v>125</v>
      </c>
      <c r="E50" s="10" t="s">
        <v>72</v>
      </c>
      <c r="F50" s="14" t="s">
        <v>92</v>
      </c>
      <c r="G50" s="14" t="s">
        <v>92</v>
      </c>
      <c r="H50" s="9" t="s">
        <v>61</v>
      </c>
      <c r="I50" s="51"/>
      <c r="J50" s="9" t="s">
        <v>15</v>
      </c>
      <c r="K50" s="14" t="s">
        <v>92</v>
      </c>
      <c r="L50" s="14" t="s">
        <v>92</v>
      </c>
      <c r="M50" s="10" t="s">
        <v>72</v>
      </c>
      <c r="N50" s="10">
        <v>1</v>
      </c>
      <c r="O50" s="10">
        <v>1</v>
      </c>
      <c r="P50" s="10">
        <v>1</v>
      </c>
      <c r="Q50" s="12">
        <v>0.33</v>
      </c>
      <c r="R50" s="12">
        <v>0.23</v>
      </c>
      <c r="S50" s="12">
        <v>0.17</v>
      </c>
      <c r="T50" s="13">
        <v>1.29E-2</v>
      </c>
      <c r="U50" s="9">
        <f t="shared" si="5"/>
        <v>0</v>
      </c>
      <c r="V50" s="9">
        <f t="shared" si="6"/>
        <v>0</v>
      </c>
      <c r="W50" s="9">
        <f t="shared" si="7"/>
        <v>0</v>
      </c>
    </row>
    <row r="51" spans="2:23" x14ac:dyDescent="0.3">
      <c r="B51" s="29" t="s">
        <v>129</v>
      </c>
      <c r="C51" s="26">
        <v>84799090</v>
      </c>
      <c r="D51" s="27">
        <v>8784251926680</v>
      </c>
      <c r="E51" s="28" t="s">
        <v>71</v>
      </c>
      <c r="F51" s="14" t="s">
        <v>92</v>
      </c>
      <c r="G51" s="14" t="s">
        <v>92</v>
      </c>
      <c r="H51" s="9" t="s">
        <v>130</v>
      </c>
      <c r="I51" s="51"/>
      <c r="J51" s="9" t="s">
        <v>131</v>
      </c>
      <c r="K51" s="14" t="s">
        <v>92</v>
      </c>
      <c r="L51" s="14" t="s">
        <v>92</v>
      </c>
      <c r="M51" s="10" t="s">
        <v>72</v>
      </c>
      <c r="N51" s="10">
        <v>0.3</v>
      </c>
      <c r="O51" s="10">
        <v>2</v>
      </c>
      <c r="P51" s="10">
        <v>0.3</v>
      </c>
      <c r="Q51" s="12">
        <v>0.33</v>
      </c>
      <c r="R51" s="12">
        <v>0.23</v>
      </c>
      <c r="S51" s="12">
        <v>0.17</v>
      </c>
      <c r="T51" s="13">
        <v>1.29E-2</v>
      </c>
      <c r="U51" s="9">
        <f t="shared" si="5"/>
        <v>0</v>
      </c>
      <c r="V51" s="9">
        <f t="shared" si="6"/>
        <v>0</v>
      </c>
      <c r="W51" s="9">
        <f t="shared" si="7"/>
        <v>0</v>
      </c>
    </row>
    <row r="52" spans="2:23" x14ac:dyDescent="0.3">
      <c r="B52" s="47" t="s">
        <v>156</v>
      </c>
      <c r="C52" s="43">
        <v>87799090</v>
      </c>
      <c r="D52" s="48">
        <v>8784251928710</v>
      </c>
      <c r="E52" s="44" t="s">
        <v>71</v>
      </c>
      <c r="F52" s="45" t="s">
        <v>92</v>
      </c>
      <c r="G52" s="45" t="s">
        <v>92</v>
      </c>
      <c r="H52" s="46" t="s">
        <v>157</v>
      </c>
      <c r="I52" s="51"/>
      <c r="J52" s="9" t="s">
        <v>158</v>
      </c>
      <c r="K52" s="14" t="s">
        <v>92</v>
      </c>
      <c r="L52" s="14" t="s">
        <v>92</v>
      </c>
      <c r="M52" s="29" t="s">
        <v>72</v>
      </c>
      <c r="N52" s="10">
        <v>0.5</v>
      </c>
      <c r="O52" s="29">
        <v>1</v>
      </c>
      <c r="P52" s="10">
        <v>0.5</v>
      </c>
      <c r="Q52" s="12" t="s">
        <v>92</v>
      </c>
      <c r="R52" s="12" t="s">
        <v>71</v>
      </c>
      <c r="S52" s="12" t="s">
        <v>92</v>
      </c>
      <c r="T52" s="13" t="s">
        <v>92</v>
      </c>
      <c r="U52" s="15"/>
      <c r="V52" s="15"/>
      <c r="W52" s="15"/>
    </row>
    <row r="53" spans="2:23" ht="25.5" customHeight="1" x14ac:dyDescent="0.3">
      <c r="T53" s="51" t="s">
        <v>136</v>
      </c>
      <c r="U53" s="51">
        <f>SUM(U15:U52)</f>
        <v>0</v>
      </c>
      <c r="V53" s="51">
        <f>SUM(V15:V52)</f>
        <v>0</v>
      </c>
      <c r="W53" s="51">
        <f>SUM(W15:W52)</f>
        <v>0</v>
      </c>
    </row>
    <row r="54" spans="2:23" ht="11.25" customHeight="1" x14ac:dyDescent="0.3"/>
  </sheetData>
  <sheetProtection algorithmName="SHA-512" hashValue="3IaslI93o6q6xcQ7XRKFIVXUxdzQt4OS8aW7AW0WoQa8HXXUr0on2QEgBpBI3aZqHQn79s0ltHPwP1g0WdH/4w==" saltValue="APFngZGJ1k0ehUkc8j1Djg==" spinCount="100000" sheet="1" formatCells="0" formatColumns="0" formatRows="0" insertColumns="0" insertRows="0" insertHyperlinks="0" deleteColumns="0" deleteRows="0" sort="0" autoFilter="0" pivotTables="0"/>
  <mergeCells count="20">
    <mergeCell ref="K11:O11"/>
    <mergeCell ref="K2:O2"/>
    <mergeCell ref="K3:O3"/>
    <mergeCell ref="K4:O4"/>
    <mergeCell ref="K5:O5"/>
    <mergeCell ref="K6:O6"/>
    <mergeCell ref="K7:O7"/>
    <mergeCell ref="K8:O8"/>
    <mergeCell ref="K9:O9"/>
    <mergeCell ref="K10:O10"/>
    <mergeCell ref="S8:W8"/>
    <mergeCell ref="S9:W9"/>
    <mergeCell ref="S10:W10"/>
    <mergeCell ref="S11:W11"/>
    <mergeCell ref="S2:W2"/>
    <mergeCell ref="S3:W3"/>
    <mergeCell ref="S4:W4"/>
    <mergeCell ref="S5:W5"/>
    <mergeCell ref="S6:W6"/>
    <mergeCell ref="S7:W7"/>
  </mergeCells>
  <pageMargins left="0.7" right="0.7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Mario van Leeuwen</cp:lastModifiedBy>
  <cp:lastPrinted>2021-01-24T10:38:09Z</cp:lastPrinted>
  <dcterms:created xsi:type="dcterms:W3CDTF">2017-01-17T17:40:55Z</dcterms:created>
  <dcterms:modified xsi:type="dcterms:W3CDTF">2021-02-01T14:07:27Z</dcterms:modified>
</cp:coreProperties>
</file>